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6" yWindow="126" windowWidth="19036" windowHeight="8451" activeTab="1"/>
  </bookViews>
  <sheets>
    <sheet name="часть 1" sheetId="2" r:id="rId1"/>
    <sheet name="чать 2" sheetId="13" r:id="rId2"/>
    <sheet name="часть 3 " sheetId="8" r:id="rId3"/>
  </sheets>
  <calcPr calcId="125725"/>
</workbook>
</file>

<file path=xl/calcChain.xml><?xml version="1.0" encoding="utf-8"?>
<calcChain xmlns="http://schemas.openxmlformats.org/spreadsheetml/2006/main">
  <c r="D9" i="2"/>
  <c r="D10" s="1"/>
  <c r="D11" s="1"/>
  <c r="D12" s="1"/>
  <c r="E8" i="8" l="1"/>
  <c r="D8"/>
  <c r="B7"/>
  <c r="B6"/>
  <c r="B5"/>
  <c r="B4"/>
  <c r="F7"/>
  <c r="L7" s="1"/>
  <c r="F4"/>
  <c r="L4" s="1"/>
  <c r="F5"/>
  <c r="L5" s="1"/>
  <c r="F6"/>
  <c r="L6" s="1"/>
  <c r="B3"/>
  <c r="F3"/>
  <c r="C22" i="2"/>
  <c r="B22"/>
  <c r="D18"/>
  <c r="F8" i="8" l="1"/>
  <c r="L3"/>
  <c r="L8" s="1"/>
  <c r="D20" i="2"/>
  <c r="D21"/>
  <c r="D22"/>
  <c r="D19"/>
</calcChain>
</file>

<file path=xl/sharedStrings.xml><?xml version="1.0" encoding="utf-8"?>
<sst xmlns="http://schemas.openxmlformats.org/spreadsheetml/2006/main" count="131" uniqueCount="101">
  <si>
    <t>Начислено</t>
  </si>
  <si>
    <t>Всего, руб.</t>
  </si>
  <si>
    <t>Смена ламп в МОП.</t>
  </si>
  <si>
    <t>Суммарная площадь помещений дома, не входящих в состав общего имущества (кв.м)</t>
  </si>
  <si>
    <t xml:space="preserve">Содержание, руб. </t>
  </si>
  <si>
    <t xml:space="preserve">Остаток </t>
  </si>
  <si>
    <t>Оплачено собственниками</t>
  </si>
  <si>
    <t xml:space="preserve">Среднегодовой тариф </t>
  </si>
  <si>
    <t>Затраченно</t>
  </si>
  <si>
    <t xml:space="preserve">Статья расходов </t>
  </si>
  <si>
    <t xml:space="preserve">тариф </t>
  </si>
  <si>
    <t>Ед. измерения</t>
  </si>
  <si>
    <t xml:space="preserve">Содержание                            </t>
  </si>
  <si>
    <t xml:space="preserve">Техническое обслуживание инженерных сетей (отопление, водоснабжение, канализация, электроснабжение)  </t>
  </si>
  <si>
    <t>Подготовка общего имущества дома к эксплуатации в осенне-зимний и весенне-летний периоды.</t>
  </si>
  <si>
    <t xml:space="preserve">Промывка и гидравлическое испытание системы отопления. </t>
  </si>
  <si>
    <t xml:space="preserve">Выполнение заявок населения, переданных лично и по телефону              </t>
  </si>
  <si>
    <t>Руб./кв.м.</t>
  </si>
  <si>
    <t xml:space="preserve">Паспортный стол  </t>
  </si>
  <si>
    <t xml:space="preserve">Работа паспортистов, бухгалтерии и кассы        </t>
  </si>
  <si>
    <t xml:space="preserve">Уборка территории </t>
  </si>
  <si>
    <t xml:space="preserve">Работа дворника по уборке территории двора и газона  </t>
  </si>
  <si>
    <t xml:space="preserve">Уборка подъездов </t>
  </si>
  <si>
    <t xml:space="preserve">Работа уборщика подъездов  </t>
  </si>
  <si>
    <t>Техническое обслуживание домофонов</t>
  </si>
  <si>
    <t>Руб./кв-ра</t>
  </si>
  <si>
    <t xml:space="preserve">Услуги управляющей компании </t>
  </si>
  <si>
    <t xml:space="preserve">Размер тарифа 2 с НДС, за единицу </t>
  </si>
  <si>
    <t>Итого задолженность собственников помещений (показывается со знаком "+") или управляющей организации перед собственниками помещений (показывается со знаком "-"), руб.</t>
  </si>
  <si>
    <t xml:space="preserve">Руководитель управляющей организации </t>
  </si>
  <si>
    <t xml:space="preserve">Главный бухгалтер </t>
  </si>
  <si>
    <t>М.П.</t>
  </si>
  <si>
    <t xml:space="preserve">Наименование работ по   содержанию общего имущества </t>
  </si>
  <si>
    <t>Т/о домофона</t>
  </si>
  <si>
    <t xml:space="preserve">Содержание аварийно-диспетчерской службы                 </t>
  </si>
  <si>
    <t xml:space="preserve"> Технические осмотры, обследования, испытания, планирование, расчет   стоимости работ, их приемка и учет, ведение документации         </t>
  </si>
  <si>
    <t xml:space="preserve">Работа диспетчера, затраты на услуги связи               </t>
  </si>
  <si>
    <t>Организация работ с населением, подрядными организациями, с   предприятиями, предоставляющими  коммунальные услуги, ведение бухгалтерского, оперативного и технического учета, делопроизводство.</t>
  </si>
  <si>
    <t xml:space="preserve">Содержание круглосуточной  дежурной бригады в составе сантехника, электрика, сварщика и водителя с  автомобилем.    </t>
  </si>
  <si>
    <t xml:space="preserve">Вид коммунальной услуги </t>
  </si>
  <si>
    <t xml:space="preserve">Объем потребленной услуги по тарифу 1, единиц </t>
  </si>
  <si>
    <t>Начислено собственникам помещений по тарифу 1, руб.</t>
  </si>
  <si>
    <t>Оплачено собственниками помещений по тарифу 1, руб.</t>
  </si>
  <si>
    <t>Задолженность по расчетам по тарифу 1 собственников помещений (показывается со знаком "+") или управляющей организации перед собственниками помещений (показывается со знаком "-"), руб.</t>
  </si>
  <si>
    <t xml:space="preserve">Объем потребленной услуги по тарифу 2, единиц </t>
  </si>
  <si>
    <t>Начислено собственникам помещений по тарифу 2, руб.</t>
  </si>
  <si>
    <t>Оплачено собственниками помещений по тарифу 2, руб.</t>
  </si>
  <si>
    <t>Задолженность по расчетам по тарифу 2 собственников помещений (показывается со знаком "+") или управляющей организации перед собственниками помещений (показывается со знаком "-"), руб.</t>
  </si>
  <si>
    <t>ОТЧЕТ</t>
  </si>
  <si>
    <t>Дератизация и дезинсекция</t>
  </si>
  <si>
    <t>Дератизация и дезинсекция 1 раз в год, либо по обращениям проживающих</t>
  </si>
  <si>
    <t xml:space="preserve">Поверка (допуск) теплосчетчика </t>
  </si>
  <si>
    <t>1 раз в год</t>
  </si>
  <si>
    <t>Стоимость материалов</t>
  </si>
  <si>
    <t>Инструмент и спецодежда дворника, уборщицы</t>
  </si>
  <si>
    <t xml:space="preserve">Итого затрачено:                                                  </t>
  </si>
  <si>
    <t xml:space="preserve">Расчет квартплаты, печать квитанций, обслуживание базы данных и др.          </t>
  </si>
  <si>
    <t>Общая жилая площадь</t>
  </si>
  <si>
    <t>Почтовые расходы</t>
  </si>
  <si>
    <t>Долг на начало года</t>
  </si>
  <si>
    <t>Коммунальные услуги, руб.</t>
  </si>
  <si>
    <t>ЧАСТЬ 1</t>
  </si>
  <si>
    <t>Сумма затрат, руб.</t>
  </si>
  <si>
    <t>Вознаграждение управляющей организации</t>
  </si>
  <si>
    <r>
      <rPr>
        <b/>
        <sz val="14"/>
        <color rgb="FF000000"/>
        <rFont val="Arial"/>
        <family val="2"/>
        <charset val="204"/>
      </rPr>
      <t>ЧАСТЬ 2</t>
    </r>
    <r>
      <rPr>
        <sz val="14"/>
        <color rgb="FF000000"/>
        <rFont val="Arial"/>
        <family val="2"/>
        <charset val="204"/>
      </rPr>
      <t xml:space="preserve"> </t>
    </r>
  </si>
  <si>
    <t>Коммунальное освещение</t>
  </si>
  <si>
    <t xml:space="preserve">Отопление </t>
  </si>
  <si>
    <t>ГВС</t>
  </si>
  <si>
    <t>ХВС</t>
  </si>
  <si>
    <t xml:space="preserve">Вывоз мусора </t>
  </si>
  <si>
    <t>ЧАСТЬ 3</t>
  </si>
  <si>
    <t xml:space="preserve">Размер тарифа 1 с НДС, за единицу </t>
  </si>
  <si>
    <t xml:space="preserve">Итого </t>
  </si>
  <si>
    <t xml:space="preserve">о выполнении Управляющей организацией договора управления </t>
  </si>
  <si>
    <t>Очистка кровель от мусора, снега</t>
  </si>
  <si>
    <t>Резервный фонд</t>
  </si>
  <si>
    <t>Игого затрачено:</t>
  </si>
  <si>
    <t xml:space="preserve">Другие расходы по содержанию (том числе за счет резевного фонда) : </t>
  </si>
  <si>
    <t xml:space="preserve">Всего (с учетом резервного фонда):                                                  </t>
  </si>
  <si>
    <t>Договор</t>
  </si>
  <si>
    <t>Общая нежилая площадь</t>
  </si>
  <si>
    <t>/В.Г. Голов/</t>
  </si>
  <si>
    <t>/В.Н. Логинова/</t>
  </si>
  <si>
    <t>Резервный Фонд:</t>
  </si>
  <si>
    <t xml:space="preserve">Начисленно </t>
  </si>
  <si>
    <t>2010г.</t>
  </si>
  <si>
    <t>2011г.</t>
  </si>
  <si>
    <t xml:space="preserve">2012г. </t>
  </si>
  <si>
    <t xml:space="preserve">по ТСЖ "Пограничная 52" за 2013 год </t>
  </si>
  <si>
    <t>2013г.</t>
  </si>
  <si>
    <t>Задолженность  на 01.01.2013г. составляет:</t>
  </si>
  <si>
    <t>Задолженность  на 31.12.2013г. составляет:</t>
  </si>
  <si>
    <t>Работа погрузчика</t>
  </si>
  <si>
    <t>Модем в тепловой пункт</t>
  </si>
  <si>
    <t>Замена крана шарового на розливе ГВС</t>
  </si>
  <si>
    <t xml:space="preserve">Изготовление табличек </t>
  </si>
  <si>
    <t>Электромонтажные работы</t>
  </si>
  <si>
    <t>Замена ламп уличного освещения 3шт.*1000,00</t>
  </si>
  <si>
    <t>Изготовление табличек 2шт.*480,00</t>
  </si>
  <si>
    <t xml:space="preserve">в т.ч.задолженность арендаторов, собственников нежилых помещений: </t>
  </si>
  <si>
    <t>Замена крана шарового на розливе ГВС (диаметром 80)</t>
  </si>
</sst>
</file>

<file path=xl/styles.xml><?xml version="1.0" encoding="utf-8"?>
<styleSheet xmlns="http://schemas.openxmlformats.org/spreadsheetml/2006/main">
  <numFmts count="1">
    <numFmt numFmtId="164" formatCode="#,##0.00_р_."/>
  </numFmts>
  <fonts count="15">
    <font>
      <sz val="11"/>
      <color theme="1"/>
      <name val="Calibri"/>
      <family val="2"/>
      <charset val="204"/>
      <scheme val="minor"/>
    </font>
    <font>
      <sz val="9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sz val="14"/>
      <color rgb="FF000000"/>
      <name val="Arial"/>
      <family val="2"/>
      <charset val="204"/>
    </font>
    <font>
      <b/>
      <sz val="14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27">
    <xf numFmtId="0" fontId="0" fillId="0" borderId="0" xfId="0"/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wrapText="1"/>
    </xf>
    <xf numFmtId="0" fontId="1" fillId="0" borderId="0" xfId="0" applyFont="1" applyBorder="1" applyAlignment="1">
      <alignment vertical="top" wrapText="1"/>
    </xf>
    <xf numFmtId="0" fontId="3" fillId="0" borderId="0" xfId="0" applyFont="1" applyAlignment="1">
      <alignment wrapText="1"/>
    </xf>
    <xf numFmtId="2" fontId="2" fillId="0" borderId="0" xfId="0" applyNumberFormat="1" applyFont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3" fillId="0" borderId="1" xfId="0" applyFont="1" applyBorder="1" applyAlignment="1">
      <alignment horizontal="left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left" wrapText="1"/>
    </xf>
    <xf numFmtId="0" fontId="7" fillId="0" borderId="0" xfId="0" applyFont="1"/>
    <xf numFmtId="0" fontId="7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  <xf numFmtId="2" fontId="3" fillId="0" borderId="0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4" fontId="4" fillId="0" borderId="0" xfId="0" applyNumberFormat="1" applyFont="1" applyAlignment="1">
      <alignment wrapText="1"/>
    </xf>
    <xf numFmtId="0" fontId="0" fillId="0" borderId="0" xfId="0" applyFont="1"/>
    <xf numFmtId="0" fontId="1" fillId="0" borderId="0" xfId="0" applyFont="1" applyAlignment="1"/>
    <xf numFmtId="0" fontId="0" fillId="0" borderId="0" xfId="0" applyAlignment="1"/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vertical="top" wrapText="1"/>
    </xf>
    <xf numFmtId="0" fontId="12" fillId="0" borderId="3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wrapText="1"/>
    </xf>
    <xf numFmtId="0" fontId="11" fillId="0" borderId="9" xfId="0" applyFont="1" applyBorder="1" applyAlignment="1">
      <alignment vertical="top" wrapText="1"/>
    </xf>
    <xf numFmtId="2" fontId="11" fillId="0" borderId="1" xfId="0" applyNumberFormat="1" applyFont="1" applyBorder="1" applyAlignment="1">
      <alignment horizontal="center" vertical="center" wrapText="1"/>
    </xf>
    <xf numFmtId="0" fontId="11" fillId="0" borderId="7" xfId="0" applyFont="1" applyBorder="1" applyAlignment="1">
      <alignment vertical="top" wrapText="1"/>
    </xf>
    <xf numFmtId="0" fontId="7" fillId="0" borderId="1" xfId="0" applyFont="1" applyBorder="1"/>
    <xf numFmtId="0" fontId="12" fillId="0" borderId="1" xfId="0" applyFont="1" applyBorder="1" applyAlignment="1">
      <alignment horizontal="center" vertical="top" wrapText="1"/>
    </xf>
    <xf numFmtId="164" fontId="12" fillId="0" borderId="1" xfId="0" applyNumberFormat="1" applyFont="1" applyBorder="1" applyAlignment="1">
      <alignment vertical="top" wrapText="1"/>
    </xf>
    <xf numFmtId="0" fontId="12" fillId="0" borderId="1" xfId="0" applyFont="1" applyBorder="1" applyAlignment="1">
      <alignment horizontal="justify"/>
    </xf>
    <xf numFmtId="164" fontId="0" fillId="0" borderId="1" xfId="0" applyNumberFormat="1" applyFont="1" applyBorder="1"/>
    <xf numFmtId="0" fontId="11" fillId="0" borderId="1" xfId="0" applyFont="1" applyBorder="1" applyAlignment="1">
      <alignment horizontal="justify"/>
    </xf>
    <xf numFmtId="164" fontId="11" fillId="0" borderId="1" xfId="0" applyNumberFormat="1" applyFont="1" applyBorder="1" applyAlignment="1">
      <alignment vertical="top" wrapText="1"/>
    </xf>
    <xf numFmtId="0" fontId="12" fillId="0" borderId="0" xfId="0" applyFont="1" applyBorder="1" applyAlignment="1">
      <alignment vertical="top" wrapText="1"/>
    </xf>
    <xf numFmtId="0" fontId="0" fillId="0" borderId="0" xfId="0" applyFont="1" applyBorder="1"/>
    <xf numFmtId="164" fontId="12" fillId="0" borderId="1" xfId="0" applyNumberFormat="1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64" fontId="11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wrapText="1"/>
    </xf>
    <xf numFmtId="2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2" fontId="12" fillId="0" borderId="2" xfId="0" applyNumberFormat="1" applyFont="1" applyBorder="1" applyAlignment="1">
      <alignment horizontal="center" vertical="center" wrapText="1"/>
    </xf>
    <xf numFmtId="2" fontId="12" fillId="0" borderId="3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vertical="top" wrapText="1"/>
    </xf>
    <xf numFmtId="0" fontId="12" fillId="0" borderId="3" xfId="0" applyFont="1" applyBorder="1" applyAlignment="1">
      <alignment vertical="top" wrapText="1"/>
    </xf>
    <xf numFmtId="0" fontId="12" fillId="0" borderId="1" xfId="0" applyFont="1" applyBorder="1" applyAlignment="1">
      <alignment vertical="top" wrapText="1"/>
    </xf>
    <xf numFmtId="0" fontId="11" fillId="0" borderId="1" xfId="0" applyFont="1" applyBorder="1" applyAlignment="1">
      <alignment vertical="top" wrapText="1"/>
    </xf>
    <xf numFmtId="2" fontId="12" fillId="0" borderId="1" xfId="0" applyNumberFormat="1" applyFont="1" applyBorder="1" applyAlignment="1">
      <alignment horizontal="center" vertical="center" wrapText="1"/>
    </xf>
    <xf numFmtId="164" fontId="11" fillId="0" borderId="2" xfId="0" applyNumberFormat="1" applyFont="1" applyBorder="1" applyAlignment="1">
      <alignment horizontal="center" vertical="center" wrapText="1"/>
    </xf>
    <xf numFmtId="164" fontId="11" fillId="0" borderId="3" xfId="0" applyNumberFormat="1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/>
    <xf numFmtId="2" fontId="0" fillId="0" borderId="0" xfId="0" applyNumberFormat="1"/>
    <xf numFmtId="0" fontId="11" fillId="0" borderId="1" xfId="0" applyFont="1" applyBorder="1" applyAlignment="1">
      <alignment vertical="center" wrapText="1"/>
    </xf>
    <xf numFmtId="2" fontId="3" fillId="0" borderId="1" xfId="0" applyNumberFormat="1" applyFont="1" applyBorder="1" applyAlignment="1">
      <alignment horizontal="center" vertical="center"/>
    </xf>
    <xf numFmtId="2" fontId="12" fillId="0" borderId="1" xfId="0" applyNumberFormat="1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2" fontId="11" fillId="0" borderId="1" xfId="0" applyNumberFormat="1" applyFont="1" applyBorder="1" applyAlignment="1">
      <alignment vertical="center" wrapText="1"/>
    </xf>
    <xf numFmtId="164" fontId="11" fillId="0" borderId="3" xfId="0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12" fillId="0" borderId="1" xfId="0" applyFont="1" applyBorder="1" applyAlignment="1">
      <alignment vertical="top" wrapText="1"/>
    </xf>
    <xf numFmtId="0" fontId="12" fillId="0" borderId="1" xfId="0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vertical="top" wrapText="1"/>
    </xf>
    <xf numFmtId="4" fontId="2" fillId="0" borderId="0" xfId="0" applyNumberFormat="1" applyFont="1" applyAlignment="1">
      <alignment horizontal="left" wrapText="1"/>
    </xf>
    <xf numFmtId="0" fontId="3" fillId="0" borderId="4" xfId="0" applyFont="1" applyBorder="1" applyAlignment="1">
      <alignment horizontal="left"/>
    </xf>
    <xf numFmtId="0" fontId="12" fillId="0" borderId="4" xfId="0" applyFont="1" applyBorder="1" applyAlignment="1">
      <alignment horizontal="left" wrapText="1"/>
    </xf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12" fillId="0" borderId="0" xfId="0" applyFont="1" applyBorder="1" applyAlignment="1">
      <alignment horizontal="left" wrapText="1"/>
    </xf>
    <xf numFmtId="0" fontId="14" fillId="0" borderId="0" xfId="0" applyFont="1"/>
    <xf numFmtId="4" fontId="3" fillId="0" borderId="0" xfId="0" applyNumberFormat="1" applyFont="1" applyAlignment="1">
      <alignment horizontal="left" wrapText="1"/>
    </xf>
    <xf numFmtId="4" fontId="2" fillId="0" borderId="0" xfId="0" applyNumberFormat="1" applyFont="1" applyAlignment="1">
      <alignment horizontal="left" wrapText="1"/>
    </xf>
    <xf numFmtId="164" fontId="4" fillId="0" borderId="0" xfId="0" applyNumberFormat="1" applyFont="1" applyAlignment="1">
      <alignment wrapText="1"/>
    </xf>
    <xf numFmtId="4" fontId="2" fillId="0" borderId="0" xfId="0" applyNumberFormat="1" applyFont="1" applyAlignment="1">
      <alignment wrapText="1"/>
    </xf>
    <xf numFmtId="4" fontId="3" fillId="0" borderId="0" xfId="0" applyNumberFormat="1" applyFont="1" applyAlignment="1">
      <alignment wrapText="1"/>
    </xf>
    <xf numFmtId="2" fontId="3" fillId="0" borderId="0" xfId="0" applyNumberFormat="1" applyFont="1" applyAlignment="1">
      <alignment horizontal="left" wrapText="1"/>
    </xf>
    <xf numFmtId="0" fontId="12" fillId="0" borderId="1" xfId="0" applyFont="1" applyBorder="1" applyAlignment="1">
      <alignment vertical="top" wrapText="1"/>
    </xf>
    <xf numFmtId="2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164" fontId="11" fillId="0" borderId="3" xfId="0" applyNumberFormat="1" applyFont="1" applyBorder="1" applyAlignment="1">
      <alignment horizontal="center" vertical="center" wrapText="1"/>
    </xf>
    <xf numFmtId="2" fontId="12" fillId="0" borderId="3" xfId="0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39" fontId="3" fillId="0" borderId="0" xfId="0" applyNumberFormat="1" applyFont="1" applyAlignment="1">
      <alignment wrapText="1"/>
    </xf>
    <xf numFmtId="0" fontId="12" fillId="0" borderId="1" xfId="0" applyFont="1" applyBorder="1" applyAlignment="1">
      <alignment vertical="top" wrapText="1"/>
    </xf>
    <xf numFmtId="0" fontId="8" fillId="0" borderId="0" xfId="0" applyFont="1" applyAlignment="1">
      <alignment wrapText="1"/>
    </xf>
    <xf numFmtId="0" fontId="3" fillId="0" borderId="0" xfId="0" applyFont="1" applyAlignment="1">
      <alignment horizontal="left" wrapText="1"/>
    </xf>
    <xf numFmtId="4" fontId="5" fillId="0" borderId="0" xfId="0" applyNumberFormat="1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9" fillId="0" borderId="0" xfId="0" applyFont="1" applyAlignment="1">
      <alignment horizontal="center" vertical="top" wrapText="1"/>
    </xf>
    <xf numFmtId="0" fontId="11" fillId="0" borderId="5" xfId="0" applyFont="1" applyBorder="1" applyAlignment="1">
      <alignment vertical="center" wrapText="1"/>
    </xf>
    <xf numFmtId="0" fontId="11" fillId="0" borderId="6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2" fillId="0" borderId="1" xfId="0" applyFont="1" applyBorder="1" applyAlignment="1">
      <alignment vertical="top" wrapText="1"/>
    </xf>
    <xf numFmtId="2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164" fontId="11" fillId="0" borderId="2" xfId="0" applyNumberFormat="1" applyFont="1" applyBorder="1" applyAlignment="1">
      <alignment horizontal="center" vertical="center" wrapText="1"/>
    </xf>
    <xf numFmtId="164" fontId="11" fillId="0" borderId="3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vertical="top" wrapText="1"/>
    </xf>
    <xf numFmtId="0" fontId="12" fillId="0" borderId="8" xfId="0" applyFont="1" applyBorder="1" applyAlignment="1">
      <alignment vertical="top" wrapText="1"/>
    </xf>
    <xf numFmtId="0" fontId="12" fillId="0" borderId="3" xfId="0" applyFont="1" applyBorder="1" applyAlignment="1">
      <alignment vertical="top" wrapText="1"/>
    </xf>
    <xf numFmtId="2" fontId="12" fillId="0" borderId="2" xfId="0" applyNumberFormat="1" applyFont="1" applyBorder="1" applyAlignment="1">
      <alignment horizontal="center" vertical="center" wrapText="1"/>
    </xf>
    <xf numFmtId="2" fontId="12" fillId="0" borderId="3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justify" wrapText="1"/>
    </xf>
    <xf numFmtId="0" fontId="1" fillId="0" borderId="0" xfId="0" applyFont="1" applyAlignment="1">
      <alignment vertical="top" wrapText="1"/>
    </xf>
    <xf numFmtId="0" fontId="12" fillId="0" borderId="0" xfId="0" applyFont="1" applyAlignment="1">
      <alignment horizontal="left" wrapText="1"/>
    </xf>
    <xf numFmtId="0" fontId="13" fillId="0" borderId="0" xfId="0" applyFont="1" applyAlignment="1">
      <alignment horizontal="justify" vertical="top" wrapText="1"/>
    </xf>
    <xf numFmtId="0" fontId="12" fillId="0" borderId="0" xfId="0" applyFont="1" applyAlignment="1">
      <alignment horizontal="justify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D26"/>
  <sheetViews>
    <sheetView topLeftCell="A19" workbookViewId="0">
      <selection activeCell="D25" sqref="D25"/>
    </sheetView>
  </sheetViews>
  <sheetFormatPr defaultColWidth="9.109375" defaultRowHeight="13.9"/>
  <cols>
    <col min="1" max="1" width="40.44140625" style="5" customWidth="1"/>
    <col min="2" max="3" width="22.44140625" style="5" customWidth="1"/>
    <col min="4" max="4" width="23.88671875" style="5" customWidth="1"/>
    <col min="5" max="5" width="25.6640625" style="5" customWidth="1"/>
    <col min="6" max="16384" width="9.109375" style="5"/>
  </cols>
  <sheetData>
    <row r="1" spans="1:4" s="10" customFormat="1" ht="17.7">
      <c r="A1" s="100" t="s">
        <v>48</v>
      </c>
      <c r="B1" s="100"/>
      <c r="C1" s="100"/>
      <c r="D1" s="100"/>
    </row>
    <row r="2" spans="1:4" s="10" customFormat="1" ht="18" customHeight="1">
      <c r="A2" s="100" t="s">
        <v>73</v>
      </c>
      <c r="B2" s="100"/>
      <c r="C2" s="100"/>
      <c r="D2" s="100"/>
    </row>
    <row r="3" spans="1:4" s="10" customFormat="1" ht="17.7">
      <c r="A3" s="100" t="s">
        <v>88</v>
      </c>
      <c r="B3" s="100"/>
      <c r="C3" s="100"/>
      <c r="D3" s="100"/>
    </row>
    <row r="4" spans="1:4" ht="13.9" customHeight="1">
      <c r="A4" s="98" t="s">
        <v>3</v>
      </c>
      <c r="B4" s="98"/>
      <c r="C4" s="98"/>
      <c r="D4" s="87">
        <v>10164.1</v>
      </c>
    </row>
    <row r="5" spans="1:4" hidden="1">
      <c r="A5" s="86" t="s">
        <v>57</v>
      </c>
      <c r="B5" s="85"/>
      <c r="C5" s="85"/>
      <c r="D5" s="82"/>
    </row>
    <row r="6" spans="1:4" s="70" customFormat="1" hidden="1">
      <c r="A6" s="86" t="s">
        <v>80</v>
      </c>
      <c r="B6" s="83"/>
      <c r="C6" s="83"/>
      <c r="D6" s="82"/>
    </row>
    <row r="7" spans="1:4" s="70" customFormat="1">
      <c r="A7" s="86"/>
      <c r="B7" s="83"/>
      <c r="C7" s="83"/>
      <c r="D7" s="82"/>
    </row>
    <row r="8" spans="1:4" s="70" customFormat="1">
      <c r="A8" s="83" t="s">
        <v>83</v>
      </c>
      <c r="B8" s="75" t="s">
        <v>84</v>
      </c>
      <c r="C8" s="75" t="s">
        <v>8</v>
      </c>
      <c r="D8" s="75" t="s">
        <v>5</v>
      </c>
    </row>
    <row r="9" spans="1:4" s="70" customFormat="1">
      <c r="A9" s="82" t="s">
        <v>85</v>
      </c>
      <c r="B9" s="82">
        <v>36590.76</v>
      </c>
      <c r="C9" s="82">
        <v>14855.64</v>
      </c>
      <c r="D9" s="82">
        <f>B9-C9</f>
        <v>21735.120000000003</v>
      </c>
    </row>
    <row r="10" spans="1:4" s="70" customFormat="1">
      <c r="A10" s="82" t="s">
        <v>86</v>
      </c>
      <c r="B10" s="82">
        <v>36590.76</v>
      </c>
      <c r="C10" s="82">
        <v>14430.86</v>
      </c>
      <c r="D10" s="82">
        <f>D9+B10-C10</f>
        <v>43895.020000000004</v>
      </c>
    </row>
    <row r="11" spans="1:4" s="70" customFormat="1">
      <c r="A11" s="82" t="s">
        <v>87</v>
      </c>
      <c r="B11" s="82">
        <v>36590.76</v>
      </c>
      <c r="C11" s="82">
        <v>15994.85</v>
      </c>
      <c r="D11" s="82">
        <f>D10+B11-C11</f>
        <v>64490.93</v>
      </c>
    </row>
    <row r="12" spans="1:4" s="70" customFormat="1">
      <c r="A12" s="82" t="s">
        <v>89</v>
      </c>
      <c r="B12" s="82">
        <v>36590.76</v>
      </c>
      <c r="C12" s="82">
        <v>23617.79</v>
      </c>
      <c r="D12" s="83">
        <f>D11+B12-C12</f>
        <v>77463.899999999994</v>
      </c>
    </row>
    <row r="13" spans="1:4" s="70" customFormat="1">
      <c r="A13" s="75"/>
      <c r="B13" s="75"/>
      <c r="C13" s="75"/>
      <c r="D13" s="75"/>
    </row>
    <row r="14" spans="1:4" ht="17.7">
      <c r="A14" s="99" t="s">
        <v>61</v>
      </c>
      <c r="B14" s="99"/>
      <c r="C14" s="99"/>
      <c r="D14" s="99"/>
    </row>
    <row r="15" spans="1:4" ht="15.2">
      <c r="A15" s="98" t="s">
        <v>90</v>
      </c>
      <c r="B15" s="98"/>
      <c r="C15" s="98"/>
      <c r="D15" s="84">
        <v>833211.72</v>
      </c>
    </row>
    <row r="16" spans="1:4" s="13" customFormat="1">
      <c r="A16" s="14"/>
      <c r="B16" s="14"/>
      <c r="C16" s="14"/>
      <c r="D16" s="6"/>
    </row>
    <row r="17" spans="1:4" ht="35.25" customHeight="1">
      <c r="A17" s="7"/>
      <c r="B17" s="7" t="s">
        <v>4</v>
      </c>
      <c r="C17" s="7" t="s">
        <v>60</v>
      </c>
      <c r="D17" s="8" t="s">
        <v>1</v>
      </c>
    </row>
    <row r="18" spans="1:4" s="13" customFormat="1" ht="38.25" customHeight="1">
      <c r="A18" s="11" t="s">
        <v>59</v>
      </c>
      <c r="B18" s="12">
        <v>328676.12</v>
      </c>
      <c r="C18" s="12">
        <v>504535.6</v>
      </c>
      <c r="D18" s="12">
        <f>SUM(B18:C18)</f>
        <v>833211.72</v>
      </c>
    </row>
    <row r="19" spans="1:4" ht="43.6" customHeight="1">
      <c r="A19" s="11" t="s">
        <v>0</v>
      </c>
      <c r="B19" s="12">
        <v>1193328.8400000001</v>
      </c>
      <c r="C19" s="12">
        <v>1831824.22</v>
      </c>
      <c r="D19" s="12">
        <f>SUM(B19:C19)</f>
        <v>3025153.06</v>
      </c>
    </row>
    <row r="20" spans="1:4" s="9" customFormat="1" ht="43.6" customHeight="1">
      <c r="A20" s="11" t="s">
        <v>6</v>
      </c>
      <c r="B20" s="12">
        <v>1232955.79</v>
      </c>
      <c r="C20" s="12">
        <v>1892653.73</v>
      </c>
      <c r="D20" s="12">
        <f>SUM(B20:C20)</f>
        <v>3125609.52</v>
      </c>
    </row>
    <row r="21" spans="1:4" ht="43.6" customHeight="1">
      <c r="A21" s="11" t="s">
        <v>8</v>
      </c>
      <c r="B21" s="12">
        <v>1164852.6200000001</v>
      </c>
      <c r="C21" s="12">
        <v>1879797.44</v>
      </c>
      <c r="D21" s="12">
        <f t="shared" ref="D21:D22" si="0">SUM(B21:C21)</f>
        <v>3044650.06</v>
      </c>
    </row>
    <row r="22" spans="1:4" ht="43.6" customHeight="1">
      <c r="A22" s="11" t="s">
        <v>5</v>
      </c>
      <c r="B22" s="12">
        <f>B19-B21</f>
        <v>28476.219999999972</v>
      </c>
      <c r="C22" s="12">
        <f>C19-C21</f>
        <v>-47973.219999999972</v>
      </c>
      <c r="D22" s="12">
        <f t="shared" si="0"/>
        <v>-19497</v>
      </c>
    </row>
    <row r="23" spans="1:4" ht="43.6" customHeight="1">
      <c r="A23" s="11" t="s">
        <v>7</v>
      </c>
      <c r="B23" s="12">
        <v>8.3000000000000007</v>
      </c>
      <c r="C23" s="12"/>
      <c r="D23" s="12"/>
    </row>
    <row r="24" spans="1:4" s="13" customFormat="1">
      <c r="A24" s="17"/>
      <c r="B24" s="18"/>
      <c r="C24" s="19"/>
      <c r="D24" s="18"/>
    </row>
    <row r="25" spans="1:4" ht="15" customHeight="1">
      <c r="A25" s="97" t="s">
        <v>91</v>
      </c>
      <c r="B25" s="97"/>
      <c r="C25" s="97"/>
      <c r="D25" s="20">
        <v>732755.26</v>
      </c>
    </row>
    <row r="26" spans="1:4" ht="15" customHeight="1">
      <c r="A26" s="98" t="s">
        <v>99</v>
      </c>
      <c r="B26" s="98"/>
      <c r="C26" s="98"/>
      <c r="D26" s="95">
        <v>427686.40000000002</v>
      </c>
    </row>
  </sheetData>
  <mergeCells count="8">
    <mergeCell ref="A25:C25"/>
    <mergeCell ref="A26:C26"/>
    <mergeCell ref="A14:D14"/>
    <mergeCell ref="A1:D1"/>
    <mergeCell ref="A3:D3"/>
    <mergeCell ref="A15:C15"/>
    <mergeCell ref="A2:D2"/>
    <mergeCell ref="A4:C4"/>
  </mergeCells>
  <printOptions verticalCentered="1"/>
  <pageMargins left="0.70866141732283472" right="0.70866141732283472" top="0.74803149606299213" bottom="0.74803149606299213" header="0.31496062992125984" footer="0.31496062992125984"/>
  <pageSetup paperSize="9" scale="8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F33"/>
  <sheetViews>
    <sheetView tabSelected="1" topLeftCell="A19" workbookViewId="0">
      <selection activeCell="B30" sqref="B30"/>
    </sheetView>
  </sheetViews>
  <sheetFormatPr defaultColWidth="9.109375" defaultRowHeight="14.55"/>
  <cols>
    <col min="1" max="1" width="50.6640625" style="23" bestFit="1" customWidth="1"/>
    <col min="2" max="2" width="55.33203125" style="1" bestFit="1" customWidth="1"/>
    <col min="3" max="4" width="17.5546875" style="2" customWidth="1"/>
    <col min="5" max="5" width="17" style="16" customWidth="1"/>
    <col min="6" max="6" width="9.109375" style="1" customWidth="1"/>
    <col min="7" max="16384" width="9.109375" style="1"/>
  </cols>
  <sheetData>
    <row r="1" spans="1:6">
      <c r="A1" s="22"/>
    </row>
    <row r="2" spans="1:6" ht="24" customHeight="1">
      <c r="A2" s="101" t="s">
        <v>64</v>
      </c>
      <c r="B2" s="101"/>
      <c r="C2" s="101"/>
      <c r="D2" s="101"/>
      <c r="E2" s="101"/>
      <c r="F2" s="60"/>
    </row>
    <row r="3" spans="1:6" s="15" customFormat="1" ht="27.8">
      <c r="A3" s="24" t="s">
        <v>9</v>
      </c>
      <c r="B3" s="25" t="s">
        <v>32</v>
      </c>
      <c r="C3" s="24" t="s">
        <v>10</v>
      </c>
      <c r="D3" s="24" t="s">
        <v>11</v>
      </c>
      <c r="E3" s="24" t="s">
        <v>62</v>
      </c>
    </row>
    <row r="4" spans="1:6" s="21" customFormat="1" ht="23.25" customHeight="1">
      <c r="A4" s="102" t="s">
        <v>12</v>
      </c>
      <c r="B4" s="103"/>
      <c r="C4" s="103"/>
      <c r="D4" s="103"/>
      <c r="E4" s="104"/>
    </row>
    <row r="5" spans="1:6" s="21" customFormat="1" ht="27.8">
      <c r="A5" s="105" t="s">
        <v>13</v>
      </c>
      <c r="B5" s="53" t="s">
        <v>14</v>
      </c>
      <c r="C5" s="106">
        <v>2.54</v>
      </c>
      <c r="D5" s="107" t="s">
        <v>17</v>
      </c>
      <c r="E5" s="108">
        <v>309801.77</v>
      </c>
    </row>
    <row r="6" spans="1:6" s="21" customFormat="1">
      <c r="A6" s="105"/>
      <c r="B6" s="53" t="s">
        <v>15</v>
      </c>
      <c r="C6" s="106"/>
      <c r="D6" s="107"/>
      <c r="E6" s="108"/>
    </row>
    <row r="7" spans="1:6" s="21" customFormat="1">
      <c r="A7" s="105"/>
      <c r="B7" s="53" t="s">
        <v>2</v>
      </c>
      <c r="C7" s="106"/>
      <c r="D7" s="107"/>
      <c r="E7" s="108"/>
    </row>
    <row r="8" spans="1:6" s="21" customFormat="1" ht="27.8">
      <c r="A8" s="105"/>
      <c r="B8" s="53" t="s">
        <v>16</v>
      </c>
      <c r="C8" s="106"/>
      <c r="D8" s="107"/>
      <c r="E8" s="108"/>
    </row>
    <row r="9" spans="1:6" s="21" customFormat="1" ht="41.7">
      <c r="A9" s="105"/>
      <c r="B9" s="53" t="s">
        <v>35</v>
      </c>
      <c r="C9" s="106"/>
      <c r="D9" s="107"/>
      <c r="E9" s="108"/>
    </row>
    <row r="10" spans="1:6" s="21" customFormat="1">
      <c r="A10" s="53" t="s">
        <v>20</v>
      </c>
      <c r="B10" s="53" t="s">
        <v>21</v>
      </c>
      <c r="C10" s="46">
        <v>1.75</v>
      </c>
      <c r="D10" s="47" t="s">
        <v>17</v>
      </c>
      <c r="E10" s="44">
        <v>213446.1</v>
      </c>
    </row>
    <row r="11" spans="1:6" s="21" customFormat="1">
      <c r="A11" s="53" t="s">
        <v>22</v>
      </c>
      <c r="B11" s="53" t="s">
        <v>23</v>
      </c>
      <c r="C11" s="46">
        <v>0.95</v>
      </c>
      <c r="D11" s="47" t="s">
        <v>17</v>
      </c>
      <c r="E11" s="44">
        <v>115870.74</v>
      </c>
    </row>
    <row r="12" spans="1:6" s="21" customFormat="1">
      <c r="A12" s="53" t="s">
        <v>53</v>
      </c>
      <c r="B12" s="53" t="s">
        <v>54</v>
      </c>
      <c r="C12" s="46">
        <v>0.03</v>
      </c>
      <c r="D12" s="47" t="s">
        <v>17</v>
      </c>
      <c r="E12" s="44">
        <v>3659.08</v>
      </c>
    </row>
    <row r="13" spans="1:6" s="21" customFormat="1" ht="41.7">
      <c r="A13" s="114" t="s">
        <v>34</v>
      </c>
      <c r="B13" s="53" t="s">
        <v>38</v>
      </c>
      <c r="C13" s="106">
        <v>0.66</v>
      </c>
      <c r="D13" s="107" t="s">
        <v>17</v>
      </c>
      <c r="E13" s="112">
        <v>80499.67</v>
      </c>
    </row>
    <row r="14" spans="1:6" s="21" customFormat="1">
      <c r="A14" s="116"/>
      <c r="B14" s="53" t="s">
        <v>36</v>
      </c>
      <c r="C14" s="106"/>
      <c r="D14" s="107"/>
      <c r="E14" s="113"/>
    </row>
    <row r="15" spans="1:6" s="21" customFormat="1" ht="37.6" hidden="1" customHeight="1">
      <c r="A15" s="52" t="s">
        <v>49</v>
      </c>
      <c r="B15" s="27" t="s">
        <v>50</v>
      </c>
      <c r="C15" s="46">
        <v>0</v>
      </c>
      <c r="D15" s="47" t="s">
        <v>17</v>
      </c>
      <c r="E15" s="44"/>
    </row>
    <row r="16" spans="1:6" s="21" customFormat="1" ht="35.25" customHeight="1">
      <c r="A16" s="52" t="s">
        <v>51</v>
      </c>
      <c r="B16" s="27" t="s">
        <v>52</v>
      </c>
      <c r="C16" s="46">
        <v>0.04</v>
      </c>
      <c r="D16" s="47" t="s">
        <v>17</v>
      </c>
      <c r="E16" s="44">
        <v>0</v>
      </c>
    </row>
    <row r="17" spans="1:5" s="21" customFormat="1">
      <c r="A17" s="51" t="s">
        <v>18</v>
      </c>
      <c r="B17" s="51" t="s">
        <v>19</v>
      </c>
      <c r="C17" s="48">
        <v>0.16</v>
      </c>
      <c r="D17" s="50" t="s">
        <v>17</v>
      </c>
      <c r="E17" s="56">
        <v>19515.07</v>
      </c>
    </row>
    <row r="18" spans="1:5" ht="17.05" customHeight="1">
      <c r="A18" s="59" t="s">
        <v>75</v>
      </c>
      <c r="B18" s="58"/>
      <c r="C18" s="62">
        <v>0.3</v>
      </c>
      <c r="D18" s="28" t="s">
        <v>17</v>
      </c>
      <c r="E18" s="56">
        <v>23617.79</v>
      </c>
    </row>
    <row r="19" spans="1:5" s="21" customFormat="1" ht="55.6">
      <c r="A19" s="114" t="s">
        <v>26</v>
      </c>
      <c r="B19" s="53" t="s">
        <v>37</v>
      </c>
      <c r="C19" s="117">
        <v>0.37</v>
      </c>
      <c r="D19" s="119" t="s">
        <v>17</v>
      </c>
      <c r="E19" s="112">
        <v>45128.6</v>
      </c>
    </row>
    <row r="20" spans="1:5" s="21" customFormat="1" ht="27.8">
      <c r="A20" s="115"/>
      <c r="B20" s="53" t="s">
        <v>56</v>
      </c>
      <c r="C20" s="118"/>
      <c r="D20" s="120"/>
      <c r="E20" s="113"/>
    </row>
    <row r="21" spans="1:5" s="21" customFormat="1">
      <c r="A21" s="116"/>
      <c r="B21" s="53" t="s">
        <v>63</v>
      </c>
      <c r="C21" s="49">
        <v>1.5</v>
      </c>
      <c r="D21" s="28" t="s">
        <v>17</v>
      </c>
      <c r="E21" s="57">
        <v>182953.8</v>
      </c>
    </row>
    <row r="22" spans="1:5" s="15" customFormat="1">
      <c r="A22" s="29" t="s">
        <v>55</v>
      </c>
      <c r="B22" s="45"/>
      <c r="C22" s="30">
        <v>8.3000000000000007</v>
      </c>
      <c r="D22" s="31"/>
      <c r="E22" s="44">
        <v>994492.62</v>
      </c>
    </row>
    <row r="23" spans="1:5" s="15" customFormat="1" ht="33" customHeight="1">
      <c r="A23" s="109" t="s">
        <v>77</v>
      </c>
      <c r="B23" s="110"/>
      <c r="C23" s="110"/>
      <c r="D23" s="110"/>
      <c r="E23" s="111"/>
    </row>
    <row r="24" spans="1:5" s="21" customFormat="1">
      <c r="A24" s="53" t="s">
        <v>33</v>
      </c>
      <c r="B24" s="53" t="s">
        <v>24</v>
      </c>
      <c r="C24" s="55" t="s">
        <v>79</v>
      </c>
      <c r="D24" s="47" t="s">
        <v>25</v>
      </c>
      <c r="E24" s="44">
        <v>48960</v>
      </c>
    </row>
    <row r="25" spans="1:5">
      <c r="A25" s="74" t="s">
        <v>74</v>
      </c>
      <c r="B25" s="53" t="s">
        <v>74</v>
      </c>
      <c r="C25" s="55" t="s">
        <v>79</v>
      </c>
      <c r="D25" s="28" t="s">
        <v>17</v>
      </c>
      <c r="E25" s="44">
        <v>114000</v>
      </c>
    </row>
    <row r="26" spans="1:5" ht="18.8" customHeight="1">
      <c r="A26" s="88" t="s">
        <v>92</v>
      </c>
      <c r="B26" s="88" t="s">
        <v>92</v>
      </c>
      <c r="C26" s="89" t="s">
        <v>79</v>
      </c>
      <c r="D26" s="68" t="s">
        <v>17</v>
      </c>
      <c r="E26" s="44">
        <v>3500</v>
      </c>
    </row>
    <row r="27" spans="1:5" ht="18.8" customHeight="1">
      <c r="A27" s="88" t="s">
        <v>93</v>
      </c>
      <c r="B27" s="88" t="s">
        <v>93</v>
      </c>
      <c r="C27" s="89" t="s">
        <v>79</v>
      </c>
      <c r="D27" s="90" t="s">
        <v>17</v>
      </c>
      <c r="E27" s="91">
        <v>3900</v>
      </c>
    </row>
    <row r="28" spans="1:5">
      <c r="A28" s="74" t="s">
        <v>58</v>
      </c>
      <c r="B28" s="71" t="s">
        <v>58</v>
      </c>
      <c r="C28" s="89" t="s">
        <v>75</v>
      </c>
      <c r="D28" s="72" t="s">
        <v>17</v>
      </c>
      <c r="E28" s="73">
        <v>480.79</v>
      </c>
    </row>
    <row r="29" spans="1:5">
      <c r="A29" s="67" t="s">
        <v>94</v>
      </c>
      <c r="B29" s="96" t="s">
        <v>100</v>
      </c>
      <c r="C29" s="89" t="s">
        <v>75</v>
      </c>
      <c r="D29" s="69" t="s">
        <v>17</v>
      </c>
      <c r="E29" s="66">
        <v>19177</v>
      </c>
    </row>
    <row r="30" spans="1:5">
      <c r="A30" s="67" t="s">
        <v>96</v>
      </c>
      <c r="B30" s="88" t="s">
        <v>97</v>
      </c>
      <c r="C30" s="89" t="s">
        <v>75</v>
      </c>
      <c r="D30" s="94" t="s">
        <v>17</v>
      </c>
      <c r="E30" s="92">
        <v>3000</v>
      </c>
    </row>
    <row r="31" spans="1:5">
      <c r="A31" s="67" t="s">
        <v>95</v>
      </c>
      <c r="B31" s="88" t="s">
        <v>98</v>
      </c>
      <c r="C31" s="93" t="s">
        <v>75</v>
      </c>
      <c r="D31" s="94" t="s">
        <v>17</v>
      </c>
      <c r="E31" s="92">
        <v>960</v>
      </c>
    </row>
    <row r="32" spans="1:5" s="15" customFormat="1">
      <c r="A32" s="54" t="s">
        <v>76</v>
      </c>
      <c r="B32" s="54"/>
      <c r="C32" s="65"/>
      <c r="D32" s="61"/>
      <c r="E32" s="44">
        <v>193977.79</v>
      </c>
    </row>
    <row r="33" spans="1:5">
      <c r="A33" s="54" t="s">
        <v>78</v>
      </c>
      <c r="B33" s="53"/>
      <c r="C33" s="63"/>
      <c r="D33" s="64"/>
      <c r="E33" s="44">
        <v>1164852.6200000001</v>
      </c>
    </row>
  </sheetData>
  <mergeCells count="15">
    <mergeCell ref="A23:E23"/>
    <mergeCell ref="E13:E14"/>
    <mergeCell ref="A19:A21"/>
    <mergeCell ref="C19:C20"/>
    <mergeCell ref="D19:D20"/>
    <mergeCell ref="E19:E20"/>
    <mergeCell ref="A13:A14"/>
    <mergeCell ref="C13:C14"/>
    <mergeCell ref="D13:D14"/>
    <mergeCell ref="A2:E2"/>
    <mergeCell ref="A4:E4"/>
    <mergeCell ref="A5:A9"/>
    <mergeCell ref="C5:C9"/>
    <mergeCell ref="D5:D9"/>
    <mergeCell ref="E5:E9"/>
  </mergeCells>
  <printOptions verticalCentered="1"/>
  <pageMargins left="0.59055118110236227" right="0" top="0.74803149606299213" bottom="0.59055118110236227" header="0.31496062992125984" footer="0.31496062992125984"/>
  <pageSetup paperSize="9" scale="73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C00000"/>
    <pageSetUpPr fitToPage="1"/>
  </sheetPr>
  <dimension ref="A1:L17"/>
  <sheetViews>
    <sheetView topLeftCell="A2" workbookViewId="0">
      <selection activeCell="A4" sqref="A4"/>
    </sheetView>
  </sheetViews>
  <sheetFormatPr defaultRowHeight="14.55"/>
  <cols>
    <col min="1" max="1" width="30" customWidth="1"/>
    <col min="2" max="2" width="19.109375" customWidth="1"/>
    <col min="3" max="3" width="14.33203125" style="1" customWidth="1"/>
    <col min="4" max="4" width="13.88671875" customWidth="1"/>
    <col min="5" max="5" width="14.33203125" customWidth="1"/>
    <col min="6" max="6" width="16" customWidth="1"/>
    <col min="7" max="12" width="14.33203125" customWidth="1"/>
    <col min="13" max="13" width="22.6640625" customWidth="1"/>
  </cols>
  <sheetData>
    <row r="1" spans="1:12" s="1" customFormat="1" ht="24" customHeight="1">
      <c r="A1" s="121" t="s">
        <v>70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</row>
    <row r="2" spans="1:12" s="21" customFormat="1" ht="222.35">
      <c r="A2" s="33" t="s">
        <v>39</v>
      </c>
      <c r="B2" s="33" t="s">
        <v>40</v>
      </c>
      <c r="C2" s="33" t="s">
        <v>71</v>
      </c>
      <c r="D2" s="33" t="s">
        <v>41</v>
      </c>
      <c r="E2" s="33" t="s">
        <v>42</v>
      </c>
      <c r="F2" s="33" t="s">
        <v>43</v>
      </c>
      <c r="G2" s="33" t="s">
        <v>44</v>
      </c>
      <c r="H2" s="33" t="s">
        <v>27</v>
      </c>
      <c r="I2" s="33" t="s">
        <v>45</v>
      </c>
      <c r="J2" s="33" t="s">
        <v>46</v>
      </c>
      <c r="K2" s="33" t="s">
        <v>47</v>
      </c>
      <c r="L2" s="33" t="s">
        <v>28</v>
      </c>
    </row>
    <row r="3" spans="1:12" s="21" customFormat="1" ht="23.25" customHeight="1">
      <c r="A3" s="26" t="s">
        <v>66</v>
      </c>
      <c r="B3" s="41">
        <f>D3/C3</f>
        <v>654.79415603678422</v>
      </c>
      <c r="C3" s="41">
        <v>674.2</v>
      </c>
      <c r="D3" s="41">
        <v>441462.22</v>
      </c>
      <c r="E3" s="41">
        <v>456121.89</v>
      </c>
      <c r="F3" s="41">
        <f>D3-E3</f>
        <v>-14659.670000000042</v>
      </c>
      <c r="G3" s="34"/>
      <c r="H3" s="34"/>
      <c r="I3" s="34"/>
      <c r="J3" s="34"/>
      <c r="K3" s="34"/>
      <c r="L3" s="34">
        <f>F3</f>
        <v>-14659.670000000042</v>
      </c>
    </row>
    <row r="4" spans="1:12" s="21" customFormat="1" ht="23.25" customHeight="1">
      <c r="A4" s="26" t="s">
        <v>67</v>
      </c>
      <c r="B4" s="41">
        <f>D4/C4</f>
        <v>8120.0312548592756</v>
      </c>
      <c r="C4" s="41">
        <v>64.31</v>
      </c>
      <c r="D4" s="41">
        <v>522199.21</v>
      </c>
      <c r="E4" s="41">
        <v>539539.91</v>
      </c>
      <c r="F4" s="41">
        <f t="shared" ref="F4:F6" si="0">D4-E4</f>
        <v>-17340.700000000012</v>
      </c>
      <c r="G4" s="34"/>
      <c r="H4" s="34"/>
      <c r="I4" s="34"/>
      <c r="J4" s="34"/>
      <c r="K4" s="34"/>
      <c r="L4" s="34">
        <f t="shared" ref="L4:L7" si="1">F4</f>
        <v>-17340.700000000012</v>
      </c>
    </row>
    <row r="5" spans="1:12" s="21" customFormat="1" ht="23.25" customHeight="1">
      <c r="A5" s="26" t="s">
        <v>68</v>
      </c>
      <c r="B5" s="41">
        <f t="shared" ref="B5:B7" si="2">D5/C5</f>
        <v>11675.468613138686</v>
      </c>
      <c r="C5" s="41">
        <v>41.1</v>
      </c>
      <c r="D5" s="41">
        <v>479861.76000000001</v>
      </c>
      <c r="E5" s="41">
        <v>495796.56</v>
      </c>
      <c r="F5" s="41">
        <f t="shared" si="0"/>
        <v>-15934.799999999988</v>
      </c>
      <c r="G5" s="34"/>
      <c r="H5" s="34"/>
      <c r="I5" s="34"/>
      <c r="J5" s="34"/>
      <c r="K5" s="34"/>
      <c r="L5" s="34">
        <f t="shared" si="1"/>
        <v>-15934.799999999988</v>
      </c>
    </row>
    <row r="6" spans="1:12" s="21" customFormat="1" ht="23.25" customHeight="1">
      <c r="A6" s="26" t="s">
        <v>65</v>
      </c>
      <c r="B6" s="41">
        <f t="shared" si="2"/>
        <v>23412.675977653631</v>
      </c>
      <c r="C6" s="41">
        <v>1.79</v>
      </c>
      <c r="D6" s="41">
        <v>41908.69</v>
      </c>
      <c r="E6" s="41">
        <v>43300.35</v>
      </c>
      <c r="F6" s="41">
        <f t="shared" si="0"/>
        <v>-1391.6599999999962</v>
      </c>
      <c r="G6" s="34"/>
      <c r="H6" s="34"/>
      <c r="I6" s="34"/>
      <c r="J6" s="34"/>
      <c r="K6" s="34"/>
      <c r="L6" s="34">
        <f t="shared" si="1"/>
        <v>-1391.6599999999962</v>
      </c>
    </row>
    <row r="7" spans="1:12" s="21" customFormat="1" ht="23.25" customHeight="1">
      <c r="A7" s="35" t="s">
        <v>69</v>
      </c>
      <c r="B7" s="41">
        <f t="shared" si="2"/>
        <v>741.96191577774925</v>
      </c>
      <c r="C7" s="41">
        <v>466.86</v>
      </c>
      <c r="D7" s="41">
        <v>346392.34</v>
      </c>
      <c r="E7" s="41">
        <v>357895.01</v>
      </c>
      <c r="F7" s="41">
        <f>D7-E7</f>
        <v>-11502.669999999984</v>
      </c>
      <c r="G7" s="36"/>
      <c r="H7" s="36"/>
      <c r="I7" s="36"/>
      <c r="J7" s="36"/>
      <c r="K7" s="36"/>
      <c r="L7" s="34">
        <f t="shared" si="1"/>
        <v>-11502.669999999984</v>
      </c>
    </row>
    <row r="8" spans="1:12" s="15" customFormat="1" ht="23.25" customHeight="1">
      <c r="A8" s="37" t="s">
        <v>72</v>
      </c>
      <c r="B8" s="42"/>
      <c r="C8" s="43"/>
      <c r="D8" s="44">
        <f>SUM(D3:D7)</f>
        <v>1831824.22</v>
      </c>
      <c r="E8" s="44">
        <f>SUM(E3:E7)</f>
        <v>1892653.7200000002</v>
      </c>
      <c r="F8" s="44">
        <f>SUM(F3:F7)</f>
        <v>-60829.500000000022</v>
      </c>
      <c r="G8" s="32"/>
      <c r="H8" s="32"/>
      <c r="I8" s="32"/>
      <c r="J8" s="32"/>
      <c r="K8" s="32"/>
      <c r="L8" s="38">
        <f>SUM(L3:L7)</f>
        <v>-60829.500000000022</v>
      </c>
    </row>
    <row r="9" spans="1:12" s="1" customFormat="1" ht="36" customHeight="1">
      <c r="A9" s="122"/>
      <c r="B9" s="122"/>
      <c r="D9" s="4"/>
      <c r="E9" s="3"/>
    </row>
    <row r="10" spans="1:12" s="1" customFormat="1">
      <c r="A10" s="123"/>
      <c r="B10" s="123"/>
      <c r="C10" s="123"/>
      <c r="D10" s="123"/>
      <c r="E10" s="123"/>
    </row>
    <row r="11" spans="1:12" s="1" customFormat="1">
      <c r="A11" s="123"/>
      <c r="B11" s="123"/>
      <c r="C11" s="123"/>
      <c r="D11" s="123"/>
      <c r="E11" s="123"/>
    </row>
    <row r="12" spans="1:12" s="21" customFormat="1" ht="24" customHeight="1">
      <c r="A12" s="124" t="s">
        <v>29</v>
      </c>
      <c r="B12" s="124"/>
      <c r="C12" s="76"/>
      <c r="D12" s="77"/>
      <c r="E12" s="77"/>
      <c r="F12" s="78" t="s">
        <v>81</v>
      </c>
      <c r="G12" s="40"/>
    </row>
    <row r="13" spans="1:12" s="21" customFormat="1">
      <c r="A13" s="124"/>
      <c r="B13" s="124"/>
      <c r="C13" s="124"/>
      <c r="D13" s="124"/>
      <c r="E13" s="124"/>
      <c r="F13" s="79"/>
    </row>
    <row r="14" spans="1:12" s="21" customFormat="1">
      <c r="A14" s="124"/>
      <c r="B14" s="124"/>
      <c r="C14" s="124"/>
      <c r="D14" s="124"/>
      <c r="E14" s="124"/>
      <c r="F14" s="79"/>
    </row>
    <row r="15" spans="1:12" s="21" customFormat="1">
      <c r="A15" s="124" t="s">
        <v>30</v>
      </c>
      <c r="B15" s="124"/>
      <c r="C15" s="77"/>
      <c r="D15" s="77"/>
      <c r="E15" s="77"/>
      <c r="F15" s="80" t="s">
        <v>82</v>
      </c>
      <c r="G15" s="39"/>
      <c r="H15" s="39"/>
    </row>
    <row r="16" spans="1:12" s="21" customFormat="1">
      <c r="A16" s="125"/>
      <c r="B16" s="125"/>
      <c r="C16" s="125"/>
      <c r="D16" s="125"/>
      <c r="E16" s="125"/>
      <c r="F16" s="81"/>
    </row>
    <row r="17" spans="1:5" s="21" customFormat="1">
      <c r="A17" s="126" t="s">
        <v>31</v>
      </c>
      <c r="B17" s="126"/>
      <c r="C17" s="126"/>
      <c r="D17" s="126"/>
      <c r="E17" s="126"/>
    </row>
  </sheetData>
  <mergeCells count="10">
    <mergeCell ref="A15:B15"/>
    <mergeCell ref="A13:E13"/>
    <mergeCell ref="A14:E14"/>
    <mergeCell ref="A16:E16"/>
    <mergeCell ref="A17:E17"/>
    <mergeCell ref="A1:L1"/>
    <mergeCell ref="A9:B9"/>
    <mergeCell ref="A10:E10"/>
    <mergeCell ref="A11:E11"/>
    <mergeCell ref="A12:B1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7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часть 1</vt:lpstr>
      <vt:lpstr>чать 2</vt:lpstr>
      <vt:lpstr>часть 3 </vt:lpstr>
    </vt:vector>
  </TitlesOfParts>
  <Company>Mega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Name</dc:creator>
  <cp:lastModifiedBy>Name</cp:lastModifiedBy>
  <cp:lastPrinted>2014-02-21T06:44:18Z</cp:lastPrinted>
  <dcterms:created xsi:type="dcterms:W3CDTF">2011-03-23T09:13:35Z</dcterms:created>
  <dcterms:modified xsi:type="dcterms:W3CDTF">2014-02-21T06:45:01Z</dcterms:modified>
</cp:coreProperties>
</file>