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62913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1" i="1" l="1"/>
  <c r="C99" i="1"/>
  <c r="C81" i="1" l="1"/>
  <c r="C124" i="1"/>
  <c r="C102" i="1"/>
  <c r="C97" i="1"/>
  <c r="C31" i="1"/>
  <c r="C30" i="1"/>
  <c r="C29" i="1" s="1"/>
  <c r="C26" i="1"/>
  <c r="C20" i="1" s="1"/>
  <c r="C17" i="1"/>
  <c r="C14" i="1"/>
</calcChain>
</file>

<file path=xl/sharedStrings.xml><?xml version="1.0" encoding="utf-8"?>
<sst xmlns="http://schemas.openxmlformats.org/spreadsheetml/2006/main" count="194" uniqueCount="85">
  <si>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</t>
    </r>
    <r>
      <rPr>
        <b/>
        <sz val="12"/>
        <color rgb="FF000000"/>
        <rFont val="Arial??????????"/>
        <charset val="204"/>
      </rPr>
      <t xml:space="preserve">г. </t>
    </r>
    <r>
      <rPr>
        <sz val="14"/>
        <color rgb="FF000000"/>
        <rFont val="Arial"/>
        <family val="2"/>
        <charset val="204"/>
      </rPr>
      <t>Симферополь, ул. Луговая, 6н / ул. Совхозная, 2а корпус 3</t>
    </r>
  </si>
  <si>
    <t>№</t>
  </si>
  <si>
    <t xml:space="preserve"> Наименование параметра</t>
  </si>
  <si>
    <t>Значение</t>
  </si>
  <si>
    <t>Дата заполнения/внесения изменений</t>
  </si>
  <si>
    <t>17.03.2020</t>
  </si>
  <si>
    <t>Дата начала отчётного периода</t>
  </si>
  <si>
    <t>01.01.2019</t>
  </si>
  <si>
    <t>Дата конца отчётного периода</t>
  </si>
  <si>
    <t>31.12.2019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</si>
  <si>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</si>
  <si>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</si>
  <si>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</si>
  <si>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</si>
  <si>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</si>
  <si>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</si>
  <si>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</si>
  <si>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</si>
  <si>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</si>
  <si>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</si>
  <si>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</si>
  <si>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денежных средств от собственников/нанимателей            помещений</t>
  </si>
  <si>
    <t>- целевых взносов от собственников/нанимателей              помещений</t>
  </si>
  <si>
    <t>- субсидий</t>
  </si>
  <si>
    <t>- денежных средств от использования общего имущества</t>
  </si>
  <si>
    <t>- прочие поступления (социальное обеспечение поддержка граждан по жилищно-коммунальным )</t>
  </si>
  <si>
    <t>Всего денежных средств с учетом остатков</t>
  </si>
  <si>
    <t>Авансовые платежи потребителей (на конец периода):</t>
  </si>
  <si>
    <t xml:space="preserve">Переходящие остатки денежных средств (на конец периода) </t>
  </si>
  <si>
    <t>- в т. ч. денежных средств от собственников/нанимателей помещений</t>
  </si>
  <si>
    <t>- в т.ч. денежные средства от использования общего имущества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</si>
  <si>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</si>
  <si>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</si>
  <si>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Уборка придомовой территории</t>
  </si>
  <si>
    <t>Наименование работы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</si>
  <si>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</si>
  <si>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</si>
  <si>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</si>
  <si>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>Озеленение территории, полив клумб, газонов</t>
  </si>
  <si>
    <t>Обслуживание внутридомовых инженерных сетей и ремонт в процессе эксплуатации</t>
  </si>
  <si>
    <t>Обслуживание внутридомовых инженерных сетей</t>
  </si>
  <si>
    <t>Аварийно-диспетчерское обслуживание</t>
  </si>
  <si>
    <t>Дератизация, дезинсекция</t>
  </si>
  <si>
    <t>Обслуживание лифтов</t>
  </si>
  <si>
    <t>Ежегодное страхование лифтов</t>
  </si>
  <si>
    <t>Благоустройство территории</t>
  </si>
  <si>
    <t>Благоустройств территории</t>
  </si>
  <si>
    <t>Текущий ремонт и техобслуживание конструктивных элементов</t>
  </si>
  <si>
    <t>Управление многоквартирным домом</t>
  </si>
  <si>
    <t>Работы по обеспечению вывоза бытовых отходов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</si>
  <si>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</si>
  <si>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</si>
  <si>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</si>
  <si>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</si>
  <si>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</si>
  <si>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</si>
  <si>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</si>
  <si>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</si>
  <si>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</si>
  <si>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</si>
  <si>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</si>
  <si>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</si>
  <si>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</si>
  <si>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</si>
  <si>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</si>
  <si>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</si>
  <si>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</si>
  <si>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</si>
  <si>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</si>
  <si>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</si>
  <si>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</si>
  <si>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Размер пени и штрафов, уплаченные поставщику (поставщикам) коммунального ресурса</t>
  </si>
  <si>
    <t>Электроснабжение</t>
  </si>
  <si>
    <t>кВт/ч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</si>
  <si>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</si>
  <si>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</si>
  <si>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</si>
  <si>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</si>
  <si>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</si>
  <si>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</si>
  <si>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</si>
  <si>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</si>
  <si>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</si>
  <si>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</si>
  <si>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претензионное-исковой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</si>
</sst>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руб.-419];[Red]&quot;-&quot;#,##0.00&quot; &quot;[$руб.-419]"/>
    <numFmt numFmtId="165" formatCode="#,##0.00&quot; &quot;[$руб.-419];&quot;-&quot;#,##0.00&quot; &quot;[$руб.-419]"/>
    <numFmt numFmtId="166" formatCode="#,##0.00&quot; &quot;[$€-407];[Red]&quot;-&quot;#,##0.00&quot; &quot;[$€-407]"/>
  </numFmts>
  <fonts count="12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Arial??????????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??????????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??????????"/>
      <charset val="204"/>
    </font>
    <font>
      <sz val="9"/>
      <color rgb="FF000000"/>
      <name val="Arial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3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/>
    <xf numFmtId="0" fontId="0" fillId="2" borderId="1" xfId="0" applyFill="1" applyBorder="1" applyAlignment="1">
      <alignment horizontal="center"/>
    </xf>
    <xf numFmtId="0" fontId="9" fillId="2" borderId="1" xfId="0" applyFont="1" applyFill="1" applyBorder="1"/>
    <xf numFmtId="49" fontId="0" fillId="2" borderId="1" xfId="0" applyNumberFormat="1" applyFill="1" applyBorder="1"/>
    <xf numFmtId="16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5" fontId="0" fillId="2" borderId="1" xfId="0" applyNumberFormat="1" applyFill="1" applyBorder="1"/>
    <xf numFmtId="4" fontId="9" fillId="2" borderId="1" xfId="0" applyNumberFormat="1" applyFont="1" applyFill="1" applyBorder="1" applyAlignment="1">
      <alignment wrapText="1"/>
    </xf>
    <xf numFmtId="0" fontId="0" fillId="2" borderId="1" xfId="0" applyFill="1" applyBorder="1"/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164" fontId="0" fillId="2" borderId="0" xfId="0" applyNumberFormat="1" applyFill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2" borderId="1" xfId="0" applyFill="1" applyBorder="1" applyAlignment="1">
      <alignment wrapText="1" shrinkToFit="1"/>
    </xf>
    <xf numFmtId="164" fontId="0" fillId="2" borderId="1" xfId="0" applyNumberFormat="1" applyFill="1" applyBorder="1" applyAlignment="1">
      <alignment wrapText="1"/>
    </xf>
    <xf numFmtId="0" fontId="11" fillId="2" borderId="1" xfId="0" applyFont="1" applyFill="1" applyBorder="1"/>
    <xf numFmtId="0" fontId="0" fillId="2" borderId="1" xfId="0" applyFill="1" applyBorder="1" applyAlignment="1">
      <alignment horizontal="right"/>
    </xf>
    <xf numFmtId="0" fontId="9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topLeftCell="A42" workbookViewId="0">
      <selection activeCell="B135" sqref="B135"/>
    </sheetView>
  </sheetViews>
  <sheetFormatPr defaultColWidth="8.75" defaultRowHeight="14.25"/>
  <cols>
    <col min="1" max="1" width="5.5" style="1" customWidth="1"/>
    <col min="2" max="2" width="49.75" style="2" customWidth="1"/>
    <col min="3" max="3" width="48.375" style="2" customWidth="1"/>
    <col min="4" max="4" width="13.75" style="2" customWidth="1"/>
    <col min="5" max="1024" width="10.75" style="2" customWidth="1"/>
    <col min="1025" max="1025" width="8.75" style="2" customWidth="1"/>
    <col min="1026" max="16384" width="8.75" style="2"/>
  </cols>
  <sheetData>
    <row r="1" spans="1:3" ht="2.4500000000000002" customHeight="1"/>
    <row r="2" spans="1:3" hidden="1"/>
    <row r="4" spans="1:3" ht="55.15" customHeight="1">
      <c r="B4" s="28" t="s">
        <v>0</v>
      </c>
      <c r="C4" s="28"/>
    </row>
    <row r="5" spans="1:3" ht="15">
      <c r="B5" s="3"/>
    </row>
    <row r="6" spans="1:3" ht="15">
      <c r="A6" s="4" t="s">
        <v>1</v>
      </c>
      <c r="B6" s="5" t="s">
        <v>2</v>
      </c>
      <c r="C6" s="6" t="s">
        <v>3</v>
      </c>
    </row>
    <row r="7" spans="1:3">
      <c r="A7" s="7">
        <v>1</v>
      </c>
      <c r="B7" s="8" t="s">
        <v>4</v>
      </c>
      <c r="C7" s="9" t="s">
        <v>5</v>
      </c>
    </row>
    <row r="8" spans="1:3">
      <c r="A8" s="7">
        <v>2</v>
      </c>
      <c r="B8" s="8" t="s">
        <v>6</v>
      </c>
      <c r="C8" s="9" t="s">
        <v>7</v>
      </c>
    </row>
    <row r="9" spans="1:3">
      <c r="A9" s="7">
        <v>3</v>
      </c>
      <c r="B9" s="8" t="s">
        <v>8</v>
      </c>
      <c r="C9" s="9" t="s">
        <v>9</v>
      </c>
    </row>
    <row r="10" spans="1:3">
      <c r="A10" s="7"/>
      <c r="B10" s="29" t="s">
        <v>10</v>
      </c>
      <c r="C10" s="29"/>
    </row>
    <row r="11" spans="1:3" ht="15">
      <c r="A11" s="4" t="s">
        <v>1</v>
      </c>
      <c r="B11" s="5" t="s">
        <v>2</v>
      </c>
      <c r="C11" s="6" t="s">
        <v>3</v>
      </c>
    </row>
    <row r="12" spans="1:3" ht="15">
      <c r="A12" s="7">
        <v>4</v>
      </c>
      <c r="B12" s="8" t="s">
        <v>11</v>
      </c>
      <c r="C12" s="10" t="s">
        <v>12</v>
      </c>
    </row>
    <row r="13" spans="1:3" ht="15">
      <c r="A13" s="7">
        <v>5</v>
      </c>
      <c r="B13" s="8" t="s">
        <v>13</v>
      </c>
      <c r="C13" s="11" t="s">
        <v>12</v>
      </c>
    </row>
    <row r="14" spans="1:3">
      <c r="A14" s="7">
        <v>6</v>
      </c>
      <c r="B14" s="8" t="s">
        <v>14</v>
      </c>
      <c r="C14" s="12">
        <f>92670.13+1961.97</f>
        <v>94632.1</v>
      </c>
    </row>
    <row r="15" spans="1:3">
      <c r="A15" s="7">
        <v>7</v>
      </c>
      <c r="B15" s="13" t="s">
        <v>15</v>
      </c>
      <c r="C15" s="12">
        <v>621593.22</v>
      </c>
    </row>
    <row r="16" spans="1:3">
      <c r="A16" s="7"/>
      <c r="B16" s="8" t="s">
        <v>16</v>
      </c>
      <c r="C16" s="14"/>
    </row>
    <row r="17" spans="1:4">
      <c r="A17" s="7">
        <v>8</v>
      </c>
      <c r="B17" s="8" t="s">
        <v>17</v>
      </c>
      <c r="C17" s="12">
        <f>C15-C18-C19</f>
        <v>410032.52</v>
      </c>
    </row>
    <row r="18" spans="1:4">
      <c r="A18" s="7">
        <v>9</v>
      </c>
      <c r="B18" s="8" t="s">
        <v>18</v>
      </c>
      <c r="C18" s="12">
        <v>27246.45</v>
      </c>
    </row>
    <row r="19" spans="1:4">
      <c r="A19" s="7">
        <v>10</v>
      </c>
      <c r="B19" s="8" t="s">
        <v>19</v>
      </c>
      <c r="C19" s="12">
        <v>184314.25</v>
      </c>
    </row>
    <row r="20" spans="1:4">
      <c r="A20" s="7">
        <v>11</v>
      </c>
      <c r="B20" s="8" t="s">
        <v>20</v>
      </c>
      <c r="C20" s="12">
        <f>C22+C25+C26</f>
        <v>667940.87</v>
      </c>
    </row>
    <row r="21" spans="1:4">
      <c r="A21" s="7"/>
      <c r="B21" s="8" t="s">
        <v>16</v>
      </c>
      <c r="C21" s="14"/>
    </row>
    <row r="22" spans="1:4" ht="24">
      <c r="A22" s="7">
        <v>12</v>
      </c>
      <c r="B22" s="15" t="s">
        <v>21</v>
      </c>
      <c r="C22" s="12">
        <v>652683.71</v>
      </c>
    </row>
    <row r="23" spans="1:4" ht="24.75">
      <c r="A23" s="7">
        <v>13</v>
      </c>
      <c r="B23" s="15" t="s">
        <v>22</v>
      </c>
      <c r="C23" s="11" t="s">
        <v>12</v>
      </c>
    </row>
    <row r="24" spans="1:4" ht="15">
      <c r="A24" s="7">
        <v>14</v>
      </c>
      <c r="B24" s="8" t="s">
        <v>23</v>
      </c>
      <c r="C24" s="11" t="s">
        <v>12</v>
      </c>
    </row>
    <row r="25" spans="1:4">
      <c r="A25" s="7">
        <v>15</v>
      </c>
      <c r="B25" s="8" t="s">
        <v>24</v>
      </c>
      <c r="C25" s="12">
        <v>5400</v>
      </c>
    </row>
    <row r="26" spans="1:4" ht="24">
      <c r="A26" s="7">
        <v>16</v>
      </c>
      <c r="B26" s="15" t="s">
        <v>25</v>
      </c>
      <c r="C26" s="12">
        <f>9857.16</f>
        <v>9857.16</v>
      </c>
    </row>
    <row r="27" spans="1:4" ht="15">
      <c r="A27" s="7">
        <v>17</v>
      </c>
      <c r="B27" s="8" t="s">
        <v>26</v>
      </c>
      <c r="C27" s="11" t="s">
        <v>12</v>
      </c>
    </row>
    <row r="28" spans="1:4" ht="15">
      <c r="A28" s="7">
        <v>18</v>
      </c>
      <c r="B28" s="8" t="s">
        <v>27</v>
      </c>
      <c r="C28" s="11" t="s">
        <v>12</v>
      </c>
    </row>
    <row r="29" spans="1:4">
      <c r="A29" s="7">
        <v>19</v>
      </c>
      <c r="B29" s="8" t="s">
        <v>28</v>
      </c>
      <c r="C29" s="12">
        <f>+C30+C31</f>
        <v>-53526.510000000038</v>
      </c>
    </row>
    <row r="30" spans="1:4" ht="24">
      <c r="A30" s="7"/>
      <c r="B30" s="16" t="s">
        <v>29</v>
      </c>
      <c r="C30" s="12">
        <f>-95596.76-4500-622687.34-3183.28+652683.71+9857.16</f>
        <v>-63426.510000000038</v>
      </c>
    </row>
    <row r="31" spans="1:4">
      <c r="A31" s="7"/>
      <c r="B31" s="16" t="s">
        <v>30</v>
      </c>
      <c r="C31" s="12">
        <f>5400+4500</f>
        <v>9900</v>
      </c>
    </row>
    <row r="32" spans="1:4">
      <c r="A32" s="7">
        <v>20</v>
      </c>
      <c r="B32" s="8" t="s">
        <v>31</v>
      </c>
      <c r="C32" s="12">
        <v>56867.73</v>
      </c>
      <c r="D32" s="17"/>
    </row>
    <row r="33" spans="1:3" ht="34.5" customHeight="1">
      <c r="A33" s="7"/>
      <c r="B33" s="29" t="s">
        <v>32</v>
      </c>
      <c r="C33" s="29"/>
    </row>
    <row r="34" spans="1:3" ht="15">
      <c r="A34" s="7"/>
      <c r="B34" s="26" t="s">
        <v>33</v>
      </c>
      <c r="C34" s="26"/>
    </row>
    <row r="35" spans="1:3">
      <c r="A35" s="7">
        <v>21</v>
      </c>
      <c r="B35" s="8" t="s">
        <v>34</v>
      </c>
      <c r="C35" s="18" t="s">
        <v>33</v>
      </c>
    </row>
    <row r="36" spans="1:3">
      <c r="A36" s="7">
        <v>22</v>
      </c>
      <c r="B36" s="8" t="s">
        <v>35</v>
      </c>
      <c r="C36" s="19">
        <v>72390.09</v>
      </c>
    </row>
    <row r="37" spans="1:3" ht="15">
      <c r="A37" s="7"/>
      <c r="B37" s="26" t="s">
        <v>36</v>
      </c>
      <c r="C37" s="26"/>
    </row>
    <row r="38" spans="1:3">
      <c r="A38" s="7">
        <v>21</v>
      </c>
      <c r="B38" s="8" t="s">
        <v>34</v>
      </c>
      <c r="C38" s="14" t="s">
        <v>36</v>
      </c>
    </row>
    <row r="39" spans="1:3">
      <c r="A39" s="7">
        <v>22</v>
      </c>
      <c r="B39" s="8" t="s">
        <v>37</v>
      </c>
      <c r="C39" s="19">
        <v>79335.27</v>
      </c>
    </row>
    <row r="40" spans="1:3" ht="15">
      <c r="A40" s="7"/>
      <c r="B40" s="26" t="s">
        <v>38</v>
      </c>
      <c r="C40" s="26"/>
    </row>
    <row r="41" spans="1:3">
      <c r="A41" s="7">
        <v>21</v>
      </c>
      <c r="B41" s="8" t="s">
        <v>34</v>
      </c>
      <c r="C41" s="14" t="s">
        <v>38</v>
      </c>
    </row>
    <row r="42" spans="1:3">
      <c r="A42" s="7">
        <v>22</v>
      </c>
      <c r="B42" s="8" t="s">
        <v>37</v>
      </c>
      <c r="C42" s="19">
        <v>33366.35</v>
      </c>
    </row>
    <row r="43" spans="1:3" ht="15">
      <c r="A43" s="7"/>
      <c r="B43" s="26" t="s">
        <v>39</v>
      </c>
      <c r="C43" s="26"/>
    </row>
    <row r="44" spans="1:3">
      <c r="A44" s="7">
        <v>21</v>
      </c>
      <c r="B44" s="8" t="s">
        <v>34</v>
      </c>
      <c r="C44" s="20" t="s">
        <v>40</v>
      </c>
    </row>
    <row r="45" spans="1:3">
      <c r="A45" s="7">
        <v>22</v>
      </c>
      <c r="B45" s="8" t="s">
        <v>35</v>
      </c>
      <c r="C45" s="19">
        <v>102574.89</v>
      </c>
    </row>
    <row r="46" spans="1:3" ht="15">
      <c r="A46" s="7"/>
      <c r="B46" s="26" t="s">
        <v>41</v>
      </c>
      <c r="C46" s="26"/>
    </row>
    <row r="47" spans="1:3">
      <c r="A47" s="7">
        <v>21</v>
      </c>
      <c r="B47" s="8" t="s">
        <v>34</v>
      </c>
      <c r="C47" s="14" t="s">
        <v>41</v>
      </c>
    </row>
    <row r="48" spans="1:3">
      <c r="A48" s="7">
        <v>22</v>
      </c>
      <c r="B48" s="8" t="s">
        <v>35</v>
      </c>
      <c r="C48" s="19">
        <v>32054.639999999999</v>
      </c>
    </row>
    <row r="49" spans="1:3" ht="15">
      <c r="A49" s="7"/>
      <c r="B49" s="26" t="s">
        <v>42</v>
      </c>
      <c r="C49" s="26"/>
    </row>
    <row r="50" spans="1:3">
      <c r="A50" s="7">
        <v>21</v>
      </c>
      <c r="B50" s="8" t="s">
        <v>34</v>
      </c>
      <c r="C50" s="14" t="s">
        <v>42</v>
      </c>
    </row>
    <row r="51" spans="1:3">
      <c r="A51" s="7">
        <v>22</v>
      </c>
      <c r="B51" s="8" t="s">
        <v>35</v>
      </c>
      <c r="C51" s="19">
        <v>1729.31</v>
      </c>
    </row>
    <row r="52" spans="1:3" ht="15">
      <c r="A52" s="7"/>
      <c r="B52" s="26" t="s">
        <v>43</v>
      </c>
      <c r="C52" s="26"/>
    </row>
    <row r="53" spans="1:3">
      <c r="A53" s="7">
        <v>21</v>
      </c>
      <c r="B53" s="8" t="s">
        <v>34</v>
      </c>
      <c r="C53" s="14" t="s">
        <v>43</v>
      </c>
    </row>
    <row r="54" spans="1:3">
      <c r="A54" s="7">
        <v>22</v>
      </c>
      <c r="B54" s="8" t="s">
        <v>35</v>
      </c>
      <c r="C54" s="19">
        <v>74794.2</v>
      </c>
    </row>
    <row r="55" spans="1:3" ht="15">
      <c r="A55" s="7"/>
      <c r="B55" s="26" t="s">
        <v>44</v>
      </c>
      <c r="C55" s="26"/>
    </row>
    <row r="56" spans="1:3">
      <c r="A56" s="7">
        <v>21</v>
      </c>
      <c r="B56" s="8" t="s">
        <v>34</v>
      </c>
      <c r="C56" s="14" t="s">
        <v>44</v>
      </c>
    </row>
    <row r="57" spans="1:3">
      <c r="A57" s="7">
        <v>22</v>
      </c>
      <c r="B57" s="8" t="s">
        <v>35</v>
      </c>
      <c r="C57" s="19">
        <v>2404.1999999999998</v>
      </c>
    </row>
    <row r="58" spans="1:3" ht="15">
      <c r="A58" s="7"/>
      <c r="B58" s="26" t="s">
        <v>45</v>
      </c>
      <c r="C58" s="26"/>
    </row>
    <row r="59" spans="1:3">
      <c r="A59" s="7">
        <v>21</v>
      </c>
      <c r="B59" s="8" t="s">
        <v>34</v>
      </c>
      <c r="C59" s="19" t="s">
        <v>46</v>
      </c>
    </row>
    <row r="60" spans="1:3">
      <c r="A60" s="7">
        <v>22</v>
      </c>
      <c r="B60" s="8" t="s">
        <v>35</v>
      </c>
      <c r="C60" s="19">
        <v>19290.54</v>
      </c>
    </row>
    <row r="61" spans="1:3" ht="15">
      <c r="A61" s="7"/>
      <c r="B61" s="26" t="s">
        <v>47</v>
      </c>
      <c r="C61" s="26"/>
    </row>
    <row r="62" spans="1:3" ht="28.5">
      <c r="A62" s="7">
        <v>21</v>
      </c>
      <c r="B62" s="8" t="s">
        <v>34</v>
      </c>
      <c r="C62" s="21" t="s">
        <v>47</v>
      </c>
    </row>
    <row r="63" spans="1:3">
      <c r="A63" s="7">
        <v>22</v>
      </c>
      <c r="B63" s="8" t="s">
        <v>35</v>
      </c>
      <c r="C63" s="19">
        <v>20433.61</v>
      </c>
    </row>
    <row r="64" spans="1:3" ht="15">
      <c r="A64" s="7"/>
      <c r="B64" s="26" t="s">
        <v>48</v>
      </c>
      <c r="C64" s="26"/>
    </row>
    <row r="65" spans="1:3">
      <c r="A65" s="7">
        <v>21</v>
      </c>
      <c r="B65" s="8" t="s">
        <v>34</v>
      </c>
      <c r="C65" s="14" t="s">
        <v>48</v>
      </c>
    </row>
    <row r="66" spans="1:3">
      <c r="A66" s="7">
        <v>22</v>
      </c>
      <c r="B66" s="8" t="s">
        <v>35</v>
      </c>
      <c r="C66" s="19">
        <v>184314.23999999999</v>
      </c>
    </row>
    <row r="67" spans="1:3" ht="15">
      <c r="A67" s="7"/>
      <c r="B67" s="26" t="s">
        <v>49</v>
      </c>
      <c r="C67" s="26"/>
    </row>
    <row r="68" spans="1:3">
      <c r="A68" s="7">
        <v>21</v>
      </c>
      <c r="B68" s="8" t="s">
        <v>34</v>
      </c>
      <c r="C68" s="14" t="s">
        <v>49</v>
      </c>
    </row>
    <row r="69" spans="1:3">
      <c r="A69" s="7">
        <v>22</v>
      </c>
      <c r="B69" s="8" t="s">
        <v>35</v>
      </c>
      <c r="C69" s="19">
        <v>3183.28</v>
      </c>
    </row>
    <row r="70" spans="1:3" ht="15">
      <c r="A70" s="7"/>
      <c r="B70" s="25" t="s">
        <v>50</v>
      </c>
      <c r="C70" s="25"/>
    </row>
    <row r="71" spans="1:3" ht="15">
      <c r="A71" s="7">
        <v>27</v>
      </c>
      <c r="B71" s="8" t="s">
        <v>51</v>
      </c>
      <c r="C71" s="11" t="s">
        <v>12</v>
      </c>
    </row>
    <row r="72" spans="1:3" ht="15">
      <c r="A72" s="7">
        <v>28</v>
      </c>
      <c r="B72" s="8" t="s">
        <v>52</v>
      </c>
      <c r="C72" s="11" t="s">
        <v>12</v>
      </c>
    </row>
    <row r="73" spans="1:3" ht="15">
      <c r="A73" s="7">
        <v>29</v>
      </c>
      <c r="B73" s="8" t="s">
        <v>53</v>
      </c>
      <c r="C73" s="11" t="s">
        <v>12</v>
      </c>
    </row>
    <row r="74" spans="1:3" ht="15">
      <c r="A74" s="7">
        <v>30</v>
      </c>
      <c r="B74" s="8" t="s">
        <v>54</v>
      </c>
      <c r="C74" s="11" t="s">
        <v>12</v>
      </c>
    </row>
    <row r="75" spans="1:3" ht="15">
      <c r="A75" s="7"/>
      <c r="B75" s="27" t="s">
        <v>55</v>
      </c>
      <c r="C75" s="27"/>
    </row>
    <row r="76" spans="1:3" ht="15">
      <c r="A76" s="7">
        <v>31</v>
      </c>
      <c r="B76" s="8" t="s">
        <v>56</v>
      </c>
      <c r="C76" s="11" t="s">
        <v>12</v>
      </c>
    </row>
    <row r="77" spans="1:3" ht="15">
      <c r="A77" s="7">
        <v>32</v>
      </c>
      <c r="B77" s="8" t="s">
        <v>13</v>
      </c>
      <c r="C77" s="11" t="s">
        <v>12</v>
      </c>
    </row>
    <row r="78" spans="1:3">
      <c r="A78" s="7">
        <v>33</v>
      </c>
      <c r="B78" s="8" t="s">
        <v>14</v>
      </c>
      <c r="C78" s="12">
        <v>72237.710000000006</v>
      </c>
    </row>
    <row r="79" spans="1:3" ht="15">
      <c r="A79" s="7">
        <v>34</v>
      </c>
      <c r="B79" s="8" t="s">
        <v>27</v>
      </c>
      <c r="C79" s="11" t="s">
        <v>12</v>
      </c>
    </row>
    <row r="80" spans="1:3" ht="15">
      <c r="A80" s="7">
        <v>35</v>
      </c>
      <c r="B80" s="8" t="s">
        <v>57</v>
      </c>
      <c r="C80" s="11" t="s">
        <v>12</v>
      </c>
    </row>
    <row r="81" spans="1:3">
      <c r="A81" s="7">
        <v>36</v>
      </c>
      <c r="B81" s="8" t="s">
        <v>58</v>
      </c>
      <c r="C81" s="12">
        <f>508.4+17167.84</f>
        <v>17676.240000000002</v>
      </c>
    </row>
    <row r="82" spans="1:3" ht="15">
      <c r="A82" s="7"/>
      <c r="B82" s="27" t="s">
        <v>59</v>
      </c>
      <c r="C82" s="27"/>
    </row>
    <row r="83" spans="1:3" ht="15">
      <c r="A83" s="7"/>
      <c r="B83" s="22" t="s">
        <v>60</v>
      </c>
      <c r="C83" s="14"/>
    </row>
    <row r="84" spans="1:3">
      <c r="A84" s="7">
        <v>37</v>
      </c>
      <c r="B84" s="8" t="s">
        <v>61</v>
      </c>
      <c r="C84" s="14" t="s">
        <v>60</v>
      </c>
    </row>
    <row r="85" spans="1:3">
      <c r="A85" s="7">
        <v>38</v>
      </c>
      <c r="B85" s="8" t="s">
        <v>62</v>
      </c>
      <c r="C85" s="14" t="s">
        <v>63</v>
      </c>
    </row>
    <row r="86" spans="1:3" ht="15">
      <c r="A86" s="7">
        <v>39</v>
      </c>
      <c r="B86" s="8" t="s">
        <v>64</v>
      </c>
      <c r="C86" s="11" t="s">
        <v>12</v>
      </c>
    </row>
    <row r="87" spans="1:3" ht="15">
      <c r="A87" s="7">
        <v>40</v>
      </c>
      <c r="B87" s="8" t="s">
        <v>65</v>
      </c>
      <c r="C87" s="11" t="s">
        <v>12</v>
      </c>
    </row>
    <row r="88" spans="1:3" ht="15">
      <c r="A88" s="7">
        <v>41</v>
      </c>
      <c r="B88" s="8" t="s">
        <v>66</v>
      </c>
      <c r="C88" s="11" t="s">
        <v>12</v>
      </c>
    </row>
    <row r="89" spans="1:3" ht="15">
      <c r="A89" s="7">
        <v>42</v>
      </c>
      <c r="B89" s="8" t="s">
        <v>67</v>
      </c>
      <c r="C89" s="11" t="s">
        <v>12</v>
      </c>
    </row>
    <row r="90" spans="1:3" ht="15">
      <c r="A90" s="7">
        <v>43</v>
      </c>
      <c r="B90" s="8" t="s">
        <v>68</v>
      </c>
      <c r="C90" s="11" t="s">
        <v>12</v>
      </c>
    </row>
    <row r="91" spans="1:3" ht="15">
      <c r="A91" s="7">
        <v>44</v>
      </c>
      <c r="B91" s="8" t="s">
        <v>69</v>
      </c>
      <c r="C91" s="11" t="s">
        <v>12</v>
      </c>
    </row>
    <row r="92" spans="1:3" ht="24.75">
      <c r="A92" s="7">
        <v>45</v>
      </c>
      <c r="B92" s="15" t="s">
        <v>70</v>
      </c>
      <c r="C92" s="11" t="s">
        <v>12</v>
      </c>
    </row>
    <row r="93" spans="1:3" ht="24.75">
      <c r="A93" s="7">
        <v>46</v>
      </c>
      <c r="B93" s="15" t="s">
        <v>71</v>
      </c>
      <c r="C93" s="11" t="s">
        <v>12</v>
      </c>
    </row>
    <row r="94" spans="1:3" ht="15">
      <c r="A94" s="7"/>
      <c r="B94" s="22" t="s">
        <v>72</v>
      </c>
      <c r="C94" s="14"/>
    </row>
    <row r="95" spans="1:3">
      <c r="A95" s="7">
        <v>37</v>
      </c>
      <c r="B95" s="8" t="s">
        <v>61</v>
      </c>
      <c r="C95" s="14" t="s">
        <v>72</v>
      </c>
    </row>
    <row r="96" spans="1:3">
      <c r="A96" s="7">
        <v>38</v>
      </c>
      <c r="B96" s="8" t="s">
        <v>62</v>
      </c>
      <c r="C96" s="14" t="s">
        <v>73</v>
      </c>
    </row>
    <row r="97" spans="1:3">
      <c r="A97" s="7">
        <v>39</v>
      </c>
      <c r="B97" s="8" t="s">
        <v>64</v>
      </c>
      <c r="C97" s="14">
        <f>59327+6928</f>
        <v>66255</v>
      </c>
    </row>
    <row r="98" spans="1:3">
      <c r="A98" s="7">
        <v>40</v>
      </c>
      <c r="B98" s="8" t="s">
        <v>65</v>
      </c>
      <c r="C98" s="12">
        <v>233454.61</v>
      </c>
    </row>
    <row r="99" spans="1:3">
      <c r="A99" s="7">
        <v>41</v>
      </c>
      <c r="B99" s="8" t="s">
        <v>66</v>
      </c>
      <c r="C99" s="12">
        <f>260452.07+1032+202.8</f>
        <v>261686.87</v>
      </c>
    </row>
    <row r="100" spans="1:3">
      <c r="A100" s="7">
        <v>42</v>
      </c>
      <c r="B100" s="8" t="s">
        <v>67</v>
      </c>
      <c r="C100" s="12">
        <v>17167.84</v>
      </c>
    </row>
    <row r="101" spans="1:3">
      <c r="A101" s="7">
        <v>43</v>
      </c>
      <c r="B101" s="8" t="s">
        <v>68</v>
      </c>
      <c r="C101" s="12">
        <v>233454.91</v>
      </c>
    </row>
    <row r="102" spans="1:3">
      <c r="A102" s="7">
        <v>44</v>
      </c>
      <c r="B102" s="8" t="s">
        <v>69</v>
      </c>
      <c r="C102" s="12">
        <f>233454.91+29000.44-17350.7</f>
        <v>245104.64999999997</v>
      </c>
    </row>
    <row r="103" spans="1:3" ht="24">
      <c r="A103" s="7">
        <v>45</v>
      </c>
      <c r="B103" s="15" t="s">
        <v>70</v>
      </c>
      <c r="C103" s="12">
        <v>29000.44</v>
      </c>
    </row>
    <row r="104" spans="1:3" ht="24.75">
      <c r="A104" s="7">
        <v>46</v>
      </c>
      <c r="B104" s="15" t="s">
        <v>71</v>
      </c>
      <c r="C104" s="11" t="s">
        <v>12</v>
      </c>
    </row>
    <row r="105" spans="1:3" ht="15">
      <c r="A105" s="7"/>
      <c r="B105" s="22" t="s">
        <v>74</v>
      </c>
      <c r="C105" s="14"/>
    </row>
    <row r="106" spans="1:3">
      <c r="A106" s="7">
        <v>37</v>
      </c>
      <c r="B106" s="8" t="s">
        <v>61</v>
      </c>
      <c r="C106" s="14" t="s">
        <v>75</v>
      </c>
    </row>
    <row r="107" spans="1:3">
      <c r="A107" s="7">
        <v>38</v>
      </c>
      <c r="B107" s="8" t="s">
        <v>62</v>
      </c>
      <c r="C107" s="14" t="s">
        <v>76</v>
      </c>
    </row>
    <row r="108" spans="1:3" ht="15">
      <c r="A108" s="7">
        <v>39</v>
      </c>
      <c r="B108" s="8" t="s">
        <v>64</v>
      </c>
      <c r="C108" s="11" t="s">
        <v>12</v>
      </c>
    </row>
    <row r="109" spans="1:3" ht="15">
      <c r="A109" s="7">
        <v>40</v>
      </c>
      <c r="B109" s="8" t="s">
        <v>65</v>
      </c>
      <c r="C109" s="11" t="s">
        <v>12</v>
      </c>
    </row>
    <row r="110" spans="1:3" ht="15">
      <c r="A110" s="7">
        <v>41</v>
      </c>
      <c r="B110" s="8" t="s">
        <v>66</v>
      </c>
      <c r="C110" s="11" t="s">
        <v>12</v>
      </c>
    </row>
    <row r="111" spans="1:3" ht="15">
      <c r="A111" s="7">
        <v>42</v>
      </c>
      <c r="B111" s="8" t="s">
        <v>67</v>
      </c>
      <c r="C111" s="11" t="s">
        <v>12</v>
      </c>
    </row>
    <row r="112" spans="1:3" ht="15">
      <c r="A112" s="7">
        <v>43</v>
      </c>
      <c r="B112" s="8" t="s">
        <v>68</v>
      </c>
      <c r="C112" s="11" t="s">
        <v>12</v>
      </c>
    </row>
    <row r="113" spans="1:3" ht="15">
      <c r="A113" s="7">
        <v>44</v>
      </c>
      <c r="B113" s="8" t="s">
        <v>69</v>
      </c>
      <c r="C113" s="11" t="s">
        <v>12</v>
      </c>
    </row>
    <row r="114" spans="1:3" ht="24.75">
      <c r="A114" s="7">
        <v>45</v>
      </c>
      <c r="B114" s="15" t="s">
        <v>70</v>
      </c>
      <c r="C114" s="11" t="s">
        <v>12</v>
      </c>
    </row>
    <row r="115" spans="1:3" ht="24.75">
      <c r="A115" s="7">
        <v>46</v>
      </c>
      <c r="B115" s="15" t="s">
        <v>71</v>
      </c>
      <c r="C115" s="11" t="s">
        <v>12</v>
      </c>
    </row>
    <row r="116" spans="1:3" ht="15">
      <c r="A116" s="4"/>
      <c r="B116" s="22" t="s">
        <v>77</v>
      </c>
      <c r="C116" s="14"/>
    </row>
    <row r="117" spans="1:3">
      <c r="A117" s="7">
        <v>37</v>
      </c>
      <c r="B117" s="8" t="s">
        <v>61</v>
      </c>
      <c r="C117" s="14" t="s">
        <v>78</v>
      </c>
    </row>
    <row r="118" spans="1:3">
      <c r="A118" s="7">
        <v>38</v>
      </c>
      <c r="B118" s="8" t="s">
        <v>62</v>
      </c>
      <c r="C118" s="14" t="s">
        <v>76</v>
      </c>
    </row>
    <row r="119" spans="1:3">
      <c r="A119" s="7">
        <v>39</v>
      </c>
      <c r="B119" s="8" t="s">
        <v>64</v>
      </c>
      <c r="C119" s="14">
        <v>1939</v>
      </c>
    </row>
    <row r="120" spans="1:3">
      <c r="A120" s="7">
        <v>40</v>
      </c>
      <c r="B120" s="8" t="s">
        <v>65</v>
      </c>
      <c r="C120" s="12">
        <v>94517.6</v>
      </c>
    </row>
    <row r="121" spans="1:3">
      <c r="A121" s="7">
        <v>41</v>
      </c>
      <c r="B121" s="8" t="s">
        <v>66</v>
      </c>
      <c r="C121" s="12">
        <f>118416.79+2633.12+463.4</f>
        <v>121513.30999999998</v>
      </c>
    </row>
    <row r="122" spans="1:3">
      <c r="A122" s="7">
        <v>42</v>
      </c>
      <c r="B122" s="8" t="s">
        <v>67</v>
      </c>
      <c r="C122" s="12">
        <v>508.4</v>
      </c>
    </row>
    <row r="123" spans="1:3">
      <c r="A123" s="7">
        <v>43</v>
      </c>
      <c r="B123" s="8" t="s">
        <v>68</v>
      </c>
      <c r="C123" s="12">
        <v>94517.6</v>
      </c>
    </row>
    <row r="124" spans="1:3">
      <c r="A124" s="7">
        <v>44</v>
      </c>
      <c r="B124" s="8" t="s">
        <v>69</v>
      </c>
      <c r="C124" s="12">
        <f>94517.6+16181.94-519.12</f>
        <v>110180.42000000001</v>
      </c>
    </row>
    <row r="125" spans="1:3" ht="24">
      <c r="A125" s="7">
        <v>45</v>
      </c>
      <c r="B125" s="15" t="s">
        <v>70</v>
      </c>
      <c r="C125" s="12">
        <v>519.12</v>
      </c>
    </row>
    <row r="126" spans="1:3" ht="24.75">
      <c r="A126" s="7">
        <v>46</v>
      </c>
      <c r="B126" s="15" t="s">
        <v>71</v>
      </c>
      <c r="C126" s="11" t="s">
        <v>12</v>
      </c>
    </row>
    <row r="127" spans="1:3" ht="15">
      <c r="A127" s="7"/>
      <c r="B127" s="25" t="s">
        <v>79</v>
      </c>
      <c r="C127" s="25"/>
    </row>
    <row r="128" spans="1:3" ht="15">
      <c r="A128" s="7">
        <v>47</v>
      </c>
      <c r="B128" s="8" t="s">
        <v>51</v>
      </c>
      <c r="C128" s="11" t="s">
        <v>12</v>
      </c>
    </row>
    <row r="129" spans="1:3" ht="15">
      <c r="A129" s="7">
        <v>48</v>
      </c>
      <c r="B129" s="8" t="s">
        <v>52</v>
      </c>
      <c r="C129" s="11" t="s">
        <v>12</v>
      </c>
    </row>
    <row r="130" spans="1:3" ht="15">
      <c r="A130" s="7">
        <v>49</v>
      </c>
      <c r="B130" s="8" t="s">
        <v>80</v>
      </c>
      <c r="C130" s="11" t="s">
        <v>12</v>
      </c>
    </row>
    <row r="131" spans="1:3" ht="15">
      <c r="A131" s="7">
        <v>50</v>
      </c>
      <c r="B131" s="8" t="s">
        <v>54</v>
      </c>
      <c r="C131" s="11" t="s">
        <v>12</v>
      </c>
    </row>
    <row r="132" spans="1:3" ht="30.75" customHeight="1">
      <c r="A132" s="7"/>
      <c r="B132" s="25" t="s">
        <v>81</v>
      </c>
      <c r="C132" s="25"/>
    </row>
    <row r="133" spans="1:3">
      <c r="A133" s="7">
        <v>51</v>
      </c>
      <c r="B133" s="8" t="s">
        <v>82</v>
      </c>
      <c r="C133" s="14">
        <v>5</v>
      </c>
    </row>
    <row r="134" spans="1:3">
      <c r="A134" s="7">
        <v>52</v>
      </c>
      <c r="B134" s="8" t="s">
        <v>83</v>
      </c>
      <c r="C134" s="23">
        <v>2</v>
      </c>
    </row>
    <row r="135" spans="1:3" ht="24">
      <c r="A135" s="7">
        <v>53</v>
      </c>
      <c r="B135" s="15" t="s">
        <v>84</v>
      </c>
      <c r="C135" s="12">
        <v>39853.65</v>
      </c>
    </row>
    <row r="136" spans="1:3">
      <c r="B136" s="24"/>
    </row>
  </sheetData>
  <mergeCells count="20">
    <mergeCell ref="B58:C58"/>
    <mergeCell ref="B4:C4"/>
    <mergeCell ref="B10:C10"/>
    <mergeCell ref="B33:C33"/>
    <mergeCell ref="B34:C34"/>
    <mergeCell ref="B37:C37"/>
    <mergeCell ref="B40:C40"/>
    <mergeCell ref="B43:C43"/>
    <mergeCell ref="B46:C46"/>
    <mergeCell ref="B49:C49"/>
    <mergeCell ref="B52:C52"/>
    <mergeCell ref="B55:C55"/>
    <mergeCell ref="B127:C127"/>
    <mergeCell ref="B132:C132"/>
    <mergeCell ref="B61:C61"/>
    <mergeCell ref="B64:C64"/>
    <mergeCell ref="B67:C67"/>
    <mergeCell ref="B70:C70"/>
    <mergeCell ref="B75:C75"/>
    <mergeCell ref="B82:C82"/>
  </mergeCells>
  <pageMargins left="0.19685039370078741" right="0.19685039370078741" top="0.39370078740157483" bottom="0.19685039370078741" header="0" footer="0"/>
  <pageSetup paperSize="9" scale="87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8.75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8.75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Юзиков Дима</cp:lastModifiedBy>
  <cp:revision>3</cp:revision>
  <cp:lastPrinted>2020-03-29T09:48:00Z</cp:lastPrinted>
  <dcterms:created xsi:type="dcterms:W3CDTF">2009-04-16T11:32:48Z</dcterms:created>
  <dcterms:modified xsi:type="dcterms:W3CDTF">2020-03-31T05:56:39Z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