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2903\Аликсиенко\2020 отчет 2.8\2.8 за 2019\"/>
    </mc:Choice>
  </mc:AlternateContent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Sheet1!$A$1:$C$140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5" i="2" l="1"/>
  <c r="E64" i="2"/>
  <c r="E61" i="2"/>
  <c r="E58" i="2"/>
  <c r="E55" i="2"/>
  <c r="E52" i="2"/>
  <c r="E49" i="2"/>
  <c r="E43" i="2"/>
  <c r="E40" i="2"/>
  <c r="E37" i="2"/>
  <c r="E34" i="2"/>
  <c r="C17" i="2"/>
  <c r="C128" i="1"/>
  <c r="C125" i="1"/>
  <c r="C123" i="1"/>
  <c r="C106" i="1"/>
  <c r="C103" i="1"/>
  <c r="C101" i="1"/>
  <c r="C84" i="1"/>
  <c r="C81" i="1"/>
  <c r="C30" i="1"/>
  <c r="C29" i="1" s="1"/>
  <c r="C20" i="1"/>
  <c r="C17" i="1"/>
  <c r="E70" i="2" l="1"/>
</calcChain>
</file>

<file path=xl/sharedStrings.xml><?xml version="1.0" encoding="utf-8"?>
<sst xmlns="http://schemas.openxmlformats.org/spreadsheetml/2006/main" count="394" uniqueCount="103">
  <si>
    <t>№</t>
  </si>
  <si>
    <t xml:space="preserve"> Наименование параметра</t>
  </si>
  <si>
    <t>Значение</t>
  </si>
  <si>
    <t>Дата заполнения/внесения изменений</t>
  </si>
  <si>
    <t>20.03.2020</t>
  </si>
  <si>
    <t>Дата начала отчётного периода</t>
  </si>
  <si>
    <t>01.01.2019</t>
  </si>
  <si>
    <t>Дата конца отчётного периода</t>
  </si>
  <si>
    <t>31.12.2019</t>
  </si>
  <si>
    <t>ОБЩАЯ ИНФОРМАЦИЯ О ВЫПОЛНЯЕМЫХ РАБОТАХ ПО СОДЕРЖАНИЮ И ТЕКУЩЕМУ РЕМОНТУ ОБЩЕГО ИМУЩЕСТВА</t>
  </si>
  <si>
    <t>Авансовые платежи потребителей (на начало периода):</t>
  </si>
  <si>
    <t>-</t>
  </si>
  <si>
    <t>Переходящие остатки денежных средств (на начало периода)</t>
  </si>
  <si>
    <t>Задолженность потребителей (на начало периода):</t>
  </si>
  <si>
    <t>Начислено за услуги (работы) по содержанию и текущему ремонту</t>
  </si>
  <si>
    <t xml:space="preserve">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</si>
  <si>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</si>
  <si>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</si>
  <si>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</si>
  <si>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</si>
  <si>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</si>
  <si>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</si>
  <si>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</si>
  <si>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</si>
  <si>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</si>
  <si>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 (социальное обеспечение, поддержка граждан по жилищно-коммунальным услугам)</t>
  </si>
  <si>
    <t>Авансовые платежи потребителей (на конец периода):</t>
  </si>
  <si>
    <t>Переходящие остатки денежных средств (на конец периода)</t>
  </si>
  <si>
    <t>- в т. ч. денежных средств от собственников/нанимателей помещений</t>
  </si>
  <si>
    <t>- в т.ч. денежные средства от использования общего имущества</t>
  </si>
  <si>
    <t>Задолженность потребителей (на конец периода): .</t>
  </si>
  <si>
    <t>ВЫПОЛНЕННЫЕ РАБОТЫ (ОКАЗАННЫЕ УСЛУГИ) ПО СОДЕРЖАНИЮ ОБЩЕГО ИМУЩЕСТВА И ТЕКУЩЕМУ РЕМОНТУ В ОТЧЕТНОМ ПЕРИОДЕ</t>
  </si>
  <si>
    <t>Уборка придомой территории</t>
  </si>
  <si>
    <t>Наименование работы</t>
  </si>
  <si>
    <t>Уборка придомовой территории</t>
  </si>
  <si>
    <t>Годовая фактическая стоимость работ (услуг)</t>
  </si>
  <si>
    <t>Уборка мест общего пользования (лестничных клеток)</t>
  </si>
  <si>
    <t>22. Годовая фактическая стоимость работ (услуг)</t>
  </si>
  <si>
    <t>Озеленение территории, полив клумб, газонов</t>
  </si>
  <si>
    <t>Обслуживание внутридомовых инженерных сетей, мелкий и текущий ремонт инженерных сетей</t>
  </si>
  <si>
    <t>Освещение мест общего пользования</t>
  </si>
  <si>
    <t>Аварийно-диспетчерское обслуживание</t>
  </si>
  <si>
    <t>Благоустройство территории</t>
  </si>
  <si>
    <t>Обслуживание лифтов</t>
  </si>
  <si>
    <t>Ежегодное страхование лифтов</t>
  </si>
  <si>
    <t>Ежегодное страхование</t>
  </si>
  <si>
    <t>Техобслуживание конструктивных элементов и текущий ремонт</t>
  </si>
  <si>
    <t>Дератизация, дезинсекция</t>
  </si>
  <si>
    <t>Управление многоквартирным домом</t>
  </si>
  <si>
    <t>Работы по обеспечению вывоза бытовых отходов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</si>
  <si>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</si>
  <si>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</si>
  <si>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</si>
  <si>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удовлетворении,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</si>
  <si>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</si>
  <si>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</si>
  <si>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 xml:space="preserve"> Авансовые платежи потребителей(на начало периода)</t>
  </si>
  <si>
    <t>Переходящие остатки денежных средств (на конец периода):</t>
  </si>
  <si>
    <t>Задолженность потребителей (на конец периода)</t>
  </si>
  <si>
    <t>ИНФОРМАЦИЯ О ПРЕДОСТАВЛЕННЫХ КОММУНАЛЬНЫХ УСЛУГАХ</t>
  </si>
  <si>
    <t>Отопление</t>
  </si>
  <si>
    <t>Вид коммунальной услуги</t>
  </si>
  <si>
    <t>Единица измерения</t>
  </si>
  <si>
    <t>Гкал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</si>
  <si>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</si>
  <si>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</si>
  <si>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</si>
  <si>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</si>
  <si>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</si>
  <si>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</si>
  <si>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поставщиком(поставщиками) коммунального ресурса</t>
  </si>
  <si>
    <t>Размер пени и штрафов, уплаченные поставщику (поставщикам) коммунального ресурса</t>
  </si>
  <si>
    <t>Электроснабжение</t>
  </si>
  <si>
    <t>кВт/ч</t>
  </si>
  <si>
    <t>Горячее водоснабжение</t>
  </si>
  <si>
    <t xml:space="preserve"> Горячее водоснабжение</t>
  </si>
  <si>
    <t>куб. м</t>
  </si>
  <si>
    <t>Холодное водоснабжение</t>
  </si>
  <si>
    <t>Холодное водоснабжение и водоотведение</t>
  </si>
  <si>
    <t>ИНФОРМАЦИЯ О НАЛИЧИИ ПРЕТЕНЗИЙ ПО КАЧЕСТВУ ПРЕДОСТАВЛЕННЫХ КОММУНАЛЬНЫХ УСЛУГ</t>
  </si>
  <si>
    <t>Количество претензий, в удовлетворении которых отказано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</si>
  <si>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</si>
  <si>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</si>
  <si>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</si>
  <si>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</si>
  <si>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r>
      <rPr>
        <sz val="10"/>
        <color rgb="FF000000"/>
        <rFont val="Arial"/>
        <family val="2"/>
        <charset val="204"/>
      </rPr>
      <t xml:space="preserve">ФОРМА 2.8 — ОТЧЁТ ОБ ИСПОЛНЕНИИ УПРАВЛЯЮЩЕЙ ОРГАНИЗАЦИЕЙ ДОГОВОРА УПРАВЛЕНИЯ, А ТАКЖЕ О ВЫПОЛНЕНИИ ТОВАРИЩЕСТВОМ, КООПЕРАТИВОМ СМЕТ ДОХОДОВ И РАСХОДОВ ПО АДРЕСУ: </t>
    </r>
    <r>
      <rPr>
        <b/>
        <sz val="12"/>
        <color rgb="FF000000"/>
        <rFont val="Arial??????????"/>
        <charset val="204"/>
      </rPr>
      <t xml:space="preserve">г. </t>
    </r>
    <r>
      <rPr>
        <sz val="14"/>
        <color rgb="FF000000"/>
        <rFont val="Arial"/>
        <family val="2"/>
        <charset val="204"/>
      </rPr>
      <t>Симферополь, ул. Луговая, 6н / ул. Совхозная, 2а</t>
    </r>
  </si>
  <si>
    <t>20.03.2018</t>
  </si>
  <si>
    <t>01.01.2017</t>
  </si>
  <si>
    <t>31.12.2017</t>
  </si>
  <si>
    <t>- денежных средств от собственников/нанимателей            помещеней</t>
  </si>
  <si>
    <t>- целевых взносов от собственников/нанимателей              помещений</t>
  </si>
  <si>
    <t>Всего денежных средств с учетом остатков</t>
  </si>
  <si>
    <t>Обслуживание внутридомовых инженерных сетей</t>
  </si>
  <si>
    <t>Освещение мест общего польтзования</t>
  </si>
  <si>
    <t>факт</t>
  </si>
  <si>
    <t>Мелкий ремонт инженерных сетей</t>
  </si>
  <si>
    <t>Текущий ремонт инженерных сетей</t>
  </si>
  <si>
    <t>Работы по обеспречению вывоза бытовых отходов</t>
  </si>
  <si>
    <t>дератизация</t>
  </si>
  <si>
    <t>ежегодное страхование лифта</t>
  </si>
  <si>
    <t>Размер пени и штрафов, уплаченные поставщику (поставщикам) коммунольного ресурса</t>
  </si>
  <si>
    <r>
      <rPr>
        <sz val="10"/>
        <color rgb="FF000000"/>
        <rFont val="Arial"/>
        <family val="2"/>
        <charset val="204"/>
      </rPr>
      <t xml:space="preserve">ФОРМА 2.8 — ОТЧЁТ ОБ ИСПОЛНЕНИИ УПРАВЛЯЮЩЕЙ ОРГАНИЗАЦИЕЙ ДОГОВОРА УПРАВЛЕНИЯ, А ТАКЖЕ О ВЫПОЛНЕНИИ ТОВАРИЩЕСТВОМ, КООПЕРАТИВОМ СМЕТ ДОХОДОВ И РАСХОДОВ ПО АДРЕСУ:                                          </t>
    </r>
    <r>
      <rPr>
        <b/>
        <sz val="12"/>
        <color rgb="FF000000"/>
        <rFont val="Arial"/>
        <family val="2"/>
        <charset val="204"/>
      </rPr>
      <t xml:space="preserve">г. </t>
    </r>
    <r>
      <rPr>
        <sz val="14"/>
        <color rgb="FF000000"/>
        <rFont val="Arial"/>
        <family val="2"/>
        <charset val="204"/>
      </rPr>
      <t>Симферополь, ул. Луговая / Совхозная, 6н/2а</t>
    </r>
  </si>
  <si>
    <t>Получено денежных средств по результатам претензионное-исковой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</si>
</sst>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[$руб.-419];[Red]&quot;-&quot;#,##0.00&quot; &quot;[$руб.-419]"/>
    <numFmt numFmtId="165" formatCode="#,##0.00&quot; &quot;[$руб.-419];&quot;-&quot;#,##0.00&quot; &quot;[$руб.-419]"/>
    <numFmt numFmtId="166" formatCode="#,##0.00&quot; &quot;[$€-407];[Red]&quot;-&quot;#,##0.00&quot; &quot;[$€-407]"/>
  </numFmts>
  <fonts count="17"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???????"/>
      <charset val="204"/>
    </font>
    <font>
      <b/>
      <sz val="12"/>
      <color rgb="FF000000"/>
      <name val="Arial??????????"/>
      <charset val="204"/>
    </font>
    <font>
      <sz val="12"/>
      <color rgb="FF000000"/>
      <name val="Arial??????????"/>
      <charset val="204"/>
    </font>
    <font>
      <b/>
      <sz val="9"/>
      <color rgb="FF000000"/>
      <name val="Arial??????????"/>
      <charset val="204"/>
    </font>
    <font>
      <b/>
      <sz val="10"/>
      <color rgb="FF000000"/>
      <name val="Arial??????????"/>
      <charset val="204"/>
    </font>
    <font>
      <b/>
      <sz val="11"/>
      <color rgb="FF000000"/>
      <name val="Arial???????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00"/>
        <bgColor rgb="FFFFF2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EFDA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6" fontId="2" fillId="0" borderId="0" applyBorder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3" fillId="0" borderId="0" xfId="0" applyFont="1"/>
    <xf numFmtId="0" fontId="7" fillId="0" borderId="1" xfId="0" applyFont="1" applyBorder="1" applyAlignment="1">
      <alignment horizontal="center"/>
    </xf>
    <xf numFmtId="0" fontId="14" fillId="0" borderId="1" xfId="0" applyFont="1" applyBorder="1"/>
    <xf numFmtId="0" fontId="7" fillId="0" borderId="1" xfId="0" applyFont="1" applyBorder="1"/>
    <xf numFmtId="0" fontId="0" fillId="0" borderId="1" xfId="0" applyBorder="1" applyAlignment="1">
      <alignment horizontal="center"/>
    </xf>
    <xf numFmtId="0" fontId="11" fillId="0" borderId="1" xfId="0" applyFont="1" applyBorder="1"/>
    <xf numFmtId="49" fontId="0" fillId="0" borderId="1" xfId="0" applyNumberFormat="1" applyBorder="1"/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0" fillId="0" borderId="1" xfId="0" applyNumberFormat="1" applyBorder="1"/>
    <xf numFmtId="4" fontId="11" fillId="0" borderId="1" xfId="0" applyNumberFormat="1" applyFont="1" applyBorder="1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4" fontId="0" fillId="0" borderId="2" xfId="0" applyNumberFormat="1" applyBorder="1"/>
    <xf numFmtId="164" fontId="0" fillId="0" borderId="2" xfId="0" applyNumberFormat="1" applyBorder="1"/>
    <xf numFmtId="0" fontId="0" fillId="0" borderId="1" xfId="0" applyBorder="1" applyAlignment="1">
      <alignment wrapText="1" shrinkToFit="1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0" fontId="0" fillId="2" borderId="2" xfId="0" applyFill="1" applyBorder="1"/>
    <xf numFmtId="164" fontId="11" fillId="0" borderId="1" xfId="0" applyNumberFormat="1" applyFont="1" applyBorder="1"/>
    <xf numFmtId="0" fontId="16" fillId="0" borderId="1" xfId="0" applyFont="1" applyBorder="1"/>
    <xf numFmtId="0" fontId="11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 applyAlignment="1">
      <alignment horizontal="center"/>
    </xf>
    <xf numFmtId="0" fontId="6" fillId="5" borderId="0" xfId="0" applyFont="1" applyFill="1"/>
    <xf numFmtId="0" fontId="0" fillId="5" borderId="0" xfId="0" applyFill="1"/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7" fillId="5" borderId="1" xfId="0" applyFont="1" applyFill="1" applyBorder="1"/>
    <xf numFmtId="0" fontId="0" fillId="5" borderId="1" xfId="0" applyFill="1" applyBorder="1" applyAlignment="1">
      <alignment horizontal="center"/>
    </xf>
    <xf numFmtId="0" fontId="9" fillId="5" borderId="1" xfId="0" applyFont="1" applyFill="1" applyBorder="1"/>
    <xf numFmtId="49" fontId="0" fillId="5" borderId="1" xfId="0" applyNumberFormat="1" applyFill="1" applyBorder="1"/>
    <xf numFmtId="164" fontId="7" fillId="5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165" fontId="0" fillId="5" borderId="1" xfId="0" applyNumberFormat="1" applyFill="1" applyBorder="1"/>
    <xf numFmtId="4" fontId="9" fillId="5" borderId="1" xfId="0" applyNumberFormat="1" applyFont="1" applyFill="1" applyBorder="1" applyAlignment="1">
      <alignment wrapText="1"/>
    </xf>
    <xf numFmtId="0" fontId="0" fillId="5" borderId="1" xfId="0" applyFill="1" applyBorder="1"/>
    <xf numFmtId="49" fontId="9" fillId="5" borderId="1" xfId="0" applyNumberFormat="1" applyFont="1" applyFill="1" applyBorder="1" applyAlignment="1">
      <alignment wrapText="1"/>
    </xf>
    <xf numFmtId="49" fontId="11" fillId="5" borderId="1" xfId="0" applyNumberFormat="1" applyFont="1" applyFill="1" applyBorder="1" applyAlignment="1">
      <alignment wrapText="1"/>
    </xf>
    <xf numFmtId="164" fontId="0" fillId="3" borderId="0" xfId="0" applyNumberFormat="1" applyFill="1"/>
    <xf numFmtId="0" fontId="0" fillId="5" borderId="1" xfId="0" applyFill="1" applyBorder="1" applyAlignment="1">
      <alignment wrapText="1"/>
    </xf>
    <xf numFmtId="164" fontId="0" fillId="5" borderId="1" xfId="0" applyNumberFormat="1" applyFill="1" applyBorder="1"/>
    <xf numFmtId="0" fontId="0" fillId="5" borderId="1" xfId="0" applyFill="1" applyBorder="1" applyAlignment="1">
      <alignment wrapText="1" shrinkToFit="1"/>
    </xf>
    <xf numFmtId="164" fontId="9" fillId="5" borderId="1" xfId="0" applyNumberFormat="1" applyFont="1" applyFill="1" applyBorder="1"/>
    <xf numFmtId="0" fontId="9" fillId="5" borderId="1" xfId="0" applyFont="1" applyFill="1" applyBorder="1" applyAlignment="1">
      <alignment wrapText="1"/>
    </xf>
    <xf numFmtId="165" fontId="0" fillId="3" borderId="0" xfId="0" applyNumberFormat="1" applyFill="1"/>
    <xf numFmtId="0" fontId="0" fillId="3" borderId="1" xfId="0" applyFill="1" applyBorder="1" applyAlignment="1">
      <alignment horizontal="center"/>
    </xf>
    <xf numFmtId="0" fontId="9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 applyAlignment="1">
      <alignment wrapText="1"/>
    </xf>
    <xf numFmtId="165" fontId="0" fillId="3" borderId="1" xfId="0" applyNumberFormat="1" applyFill="1" applyBorder="1"/>
    <xf numFmtId="0" fontId="9" fillId="3" borderId="0" xfId="0" applyFont="1" applyFill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abSelected="1" topLeftCell="A129" zoomScaleNormal="100" workbookViewId="0">
      <selection activeCell="B139" sqref="B139"/>
    </sheetView>
  </sheetViews>
  <sheetFormatPr defaultColWidth="8.75" defaultRowHeight="14.25"/>
  <cols>
    <col min="1" max="1" width="5.5" style="27" customWidth="1"/>
    <col min="2" max="2" width="50.125" style="28" customWidth="1"/>
    <col min="3" max="3" width="46.625" style="28" customWidth="1"/>
    <col min="4" max="4" width="14.125" style="28" customWidth="1"/>
    <col min="5" max="1024" width="10.75" style="28" customWidth="1"/>
    <col min="1025" max="1025" width="8.75" style="28" customWidth="1"/>
    <col min="1026" max="16384" width="8.75" style="28"/>
  </cols>
  <sheetData>
    <row r="1" spans="1:3" s="29" customFormat="1" hidden="1">
      <c r="A1" s="27"/>
      <c r="B1" s="28"/>
      <c r="C1" s="28"/>
    </row>
    <row r="2" spans="1:3" s="29" customFormat="1" hidden="1">
      <c r="A2" s="27"/>
      <c r="B2" s="28"/>
      <c r="C2" s="28"/>
    </row>
    <row r="3" spans="1:3" s="29" customFormat="1" hidden="1">
      <c r="A3" s="27"/>
      <c r="B3" s="28"/>
      <c r="C3" s="28"/>
    </row>
    <row r="4" spans="1:3" s="29" customFormat="1" ht="58.15" customHeight="1">
      <c r="A4" s="27"/>
      <c r="B4" s="63" t="s">
        <v>101</v>
      </c>
      <c r="C4" s="63"/>
    </row>
    <row r="5" spans="1:3" s="29" customFormat="1" ht="9" customHeight="1">
      <c r="A5" s="30"/>
      <c r="B5" s="31"/>
      <c r="C5" s="32"/>
    </row>
    <row r="6" spans="1:3" s="29" customFormat="1" ht="15">
      <c r="A6" s="33" t="s">
        <v>0</v>
      </c>
      <c r="B6" s="34" t="s">
        <v>1</v>
      </c>
      <c r="C6" s="35" t="s">
        <v>2</v>
      </c>
    </row>
    <row r="7" spans="1:3" s="29" customFormat="1">
      <c r="A7" s="36">
        <v>1</v>
      </c>
      <c r="B7" s="37" t="s">
        <v>3</v>
      </c>
      <c r="C7" s="38" t="s">
        <v>4</v>
      </c>
    </row>
    <row r="8" spans="1:3" s="29" customFormat="1">
      <c r="A8" s="36">
        <v>2</v>
      </c>
      <c r="B8" s="37" t="s">
        <v>5</v>
      </c>
      <c r="C8" s="38" t="s">
        <v>6</v>
      </c>
    </row>
    <row r="9" spans="1:3" s="29" customFormat="1">
      <c r="A9" s="36">
        <v>3</v>
      </c>
      <c r="B9" s="37" t="s">
        <v>7</v>
      </c>
      <c r="C9" s="38" t="s">
        <v>8</v>
      </c>
    </row>
    <row r="10" spans="1:3" s="29" customFormat="1" ht="32.25" customHeight="1">
      <c r="A10" s="36"/>
      <c r="B10" s="64" t="s">
        <v>9</v>
      </c>
      <c r="C10" s="64"/>
    </row>
    <row r="11" spans="1:3" s="29" customFormat="1" ht="15">
      <c r="A11" s="33" t="s">
        <v>0</v>
      </c>
      <c r="B11" s="34" t="s">
        <v>1</v>
      </c>
      <c r="C11" s="35" t="s">
        <v>2</v>
      </c>
    </row>
    <row r="12" spans="1:3" s="29" customFormat="1" ht="15">
      <c r="A12" s="36">
        <v>4</v>
      </c>
      <c r="B12" s="37" t="s">
        <v>10</v>
      </c>
      <c r="C12" s="39" t="s">
        <v>11</v>
      </c>
    </row>
    <row r="13" spans="1:3" s="29" customFormat="1" ht="15">
      <c r="A13" s="36">
        <v>5</v>
      </c>
      <c r="B13" s="37" t="s">
        <v>12</v>
      </c>
      <c r="C13" s="40" t="s">
        <v>11</v>
      </c>
    </row>
    <row r="14" spans="1:3" s="29" customFormat="1">
      <c r="A14" s="36">
        <v>6</v>
      </c>
      <c r="B14" s="37" t="s">
        <v>13</v>
      </c>
      <c r="C14" s="41">
        <v>265892.96999999997</v>
      </c>
    </row>
    <row r="15" spans="1:3" s="29" customFormat="1">
      <c r="A15" s="36">
        <v>7</v>
      </c>
      <c r="B15" s="42" t="s">
        <v>14</v>
      </c>
      <c r="C15" s="41">
        <v>1851227.58</v>
      </c>
    </row>
    <row r="16" spans="1:3" s="29" customFormat="1">
      <c r="A16" s="36"/>
      <c r="B16" s="37" t="s">
        <v>15</v>
      </c>
      <c r="C16" s="43"/>
    </row>
    <row r="17" spans="1:4" s="29" customFormat="1">
      <c r="A17" s="36">
        <v>8</v>
      </c>
      <c r="B17" s="37" t="s">
        <v>16</v>
      </c>
      <c r="C17" s="41">
        <f>C15-C18-C19</f>
        <v>1115631.96</v>
      </c>
      <c r="D17" s="28"/>
    </row>
    <row r="18" spans="1:4" s="29" customFormat="1">
      <c r="A18" s="36">
        <v>9</v>
      </c>
      <c r="B18" s="37" t="s">
        <v>17</v>
      </c>
      <c r="C18" s="41">
        <v>17271.72</v>
      </c>
      <c r="D18" s="28"/>
    </row>
    <row r="19" spans="1:4" s="29" customFormat="1">
      <c r="A19" s="36">
        <v>10</v>
      </c>
      <c r="B19" s="37" t="s">
        <v>18</v>
      </c>
      <c r="C19" s="41">
        <v>718323.9</v>
      </c>
      <c r="D19" s="28"/>
    </row>
    <row r="20" spans="1:4" s="29" customFormat="1">
      <c r="A20" s="36">
        <v>11</v>
      </c>
      <c r="B20" s="37" t="s">
        <v>19</v>
      </c>
      <c r="C20" s="41">
        <f>C22+C25+C27</f>
        <v>1769030.46</v>
      </c>
      <c r="D20" s="28"/>
    </row>
    <row r="21" spans="1:4" s="29" customFormat="1">
      <c r="A21" s="36"/>
      <c r="B21" s="37" t="s">
        <v>15</v>
      </c>
      <c r="C21" s="43"/>
      <c r="D21" s="28"/>
    </row>
    <row r="22" spans="1:4" s="29" customFormat="1">
      <c r="A22" s="36">
        <v>12</v>
      </c>
      <c r="B22" s="44" t="s">
        <v>20</v>
      </c>
      <c r="C22" s="41">
        <v>1719665.46</v>
      </c>
      <c r="D22" s="28"/>
    </row>
    <row r="23" spans="1:4" s="29" customFormat="1" ht="15">
      <c r="A23" s="36">
        <v>13</v>
      </c>
      <c r="B23" s="44" t="s">
        <v>21</v>
      </c>
      <c r="C23" s="40" t="s">
        <v>11</v>
      </c>
      <c r="D23" s="28"/>
    </row>
    <row r="24" spans="1:4" s="29" customFormat="1" ht="15">
      <c r="A24" s="36">
        <v>14</v>
      </c>
      <c r="B24" s="37" t="s">
        <v>22</v>
      </c>
      <c r="C24" s="40" t="s">
        <v>11</v>
      </c>
      <c r="D24" s="28"/>
    </row>
    <row r="25" spans="1:4" s="29" customFormat="1">
      <c r="A25" s="36">
        <v>15</v>
      </c>
      <c r="B25" s="37" t="s">
        <v>23</v>
      </c>
      <c r="C25" s="41">
        <v>21600</v>
      </c>
      <c r="D25" s="28"/>
    </row>
    <row r="26" spans="1:4" s="29" customFormat="1" ht="15">
      <c r="A26" s="36">
        <v>16</v>
      </c>
      <c r="B26" s="37" t="s">
        <v>24</v>
      </c>
      <c r="C26" s="40" t="s">
        <v>11</v>
      </c>
      <c r="D26" s="28"/>
    </row>
    <row r="27" spans="1:4" s="29" customFormat="1" ht="36">
      <c r="A27" s="36">
        <v>17</v>
      </c>
      <c r="B27" s="42" t="s">
        <v>25</v>
      </c>
      <c r="C27" s="41">
        <v>27765</v>
      </c>
      <c r="D27" s="28"/>
    </row>
    <row r="28" spans="1:4" s="29" customFormat="1" ht="15">
      <c r="A28" s="36">
        <v>18</v>
      </c>
      <c r="B28" s="37" t="s">
        <v>26</v>
      </c>
      <c r="C28" s="40" t="s">
        <v>11</v>
      </c>
      <c r="D28" s="28"/>
    </row>
    <row r="29" spans="1:4" s="29" customFormat="1">
      <c r="A29" s="36">
        <v>19</v>
      </c>
      <c r="B29" s="37" t="s">
        <v>27</v>
      </c>
      <c r="C29" s="41">
        <f>+C30+C31</f>
        <v>-647805.82000000007</v>
      </c>
      <c r="D29" s="28"/>
    </row>
    <row r="30" spans="1:4" s="29" customFormat="1" ht="15" customHeight="1">
      <c r="A30" s="36"/>
      <c r="B30" s="45" t="s">
        <v>28</v>
      </c>
      <c r="C30" s="41">
        <f>-652670.42-18000</f>
        <v>-670670.42000000004</v>
      </c>
      <c r="D30" s="28"/>
    </row>
    <row r="31" spans="1:4" s="29" customFormat="1">
      <c r="A31" s="36"/>
      <c r="B31" s="45" t="s">
        <v>29</v>
      </c>
      <c r="C31" s="41">
        <v>22864.6</v>
      </c>
      <c r="D31" s="28"/>
    </row>
    <row r="32" spans="1:4" s="29" customFormat="1">
      <c r="A32" s="36">
        <v>20</v>
      </c>
      <c r="B32" s="37" t="s">
        <v>30</v>
      </c>
      <c r="C32" s="41">
        <v>379086.82</v>
      </c>
      <c r="D32" s="46"/>
    </row>
    <row r="33" spans="1:4" s="29" customFormat="1" ht="30" customHeight="1">
      <c r="A33" s="36"/>
      <c r="B33" s="64" t="s">
        <v>31</v>
      </c>
      <c r="C33" s="64"/>
      <c r="D33" s="28"/>
    </row>
    <row r="34" spans="1:4" s="29" customFormat="1" ht="15">
      <c r="A34" s="36"/>
      <c r="B34" s="62" t="s">
        <v>34</v>
      </c>
      <c r="C34" s="62"/>
      <c r="D34" s="28"/>
    </row>
    <row r="35" spans="1:4" s="29" customFormat="1">
      <c r="A35" s="36">
        <v>21</v>
      </c>
      <c r="B35" s="37" t="s">
        <v>33</v>
      </c>
      <c r="C35" s="47" t="s">
        <v>34</v>
      </c>
    </row>
    <row r="36" spans="1:4" s="29" customFormat="1">
      <c r="A36" s="36">
        <v>22</v>
      </c>
      <c r="B36" s="37" t="s">
        <v>35</v>
      </c>
      <c r="C36" s="48">
        <v>321896.34999999998</v>
      </c>
    </row>
    <row r="37" spans="1:4" s="29" customFormat="1" ht="15">
      <c r="A37" s="36"/>
      <c r="B37" s="62" t="s">
        <v>36</v>
      </c>
      <c r="C37" s="62"/>
    </row>
    <row r="38" spans="1:4" s="29" customFormat="1">
      <c r="A38" s="36">
        <v>21</v>
      </c>
      <c r="B38" s="37" t="s">
        <v>33</v>
      </c>
      <c r="C38" s="43" t="s">
        <v>36</v>
      </c>
    </row>
    <row r="39" spans="1:4" s="29" customFormat="1">
      <c r="A39" s="36">
        <v>22</v>
      </c>
      <c r="B39" s="37" t="s">
        <v>37</v>
      </c>
      <c r="C39" s="48">
        <v>143474.76</v>
      </c>
    </row>
    <row r="40" spans="1:4" s="29" customFormat="1" ht="15">
      <c r="A40" s="36"/>
      <c r="B40" s="62" t="s">
        <v>38</v>
      </c>
      <c r="C40" s="62"/>
    </row>
    <row r="41" spans="1:4" s="29" customFormat="1">
      <c r="A41" s="36">
        <v>21</v>
      </c>
      <c r="B41" s="37" t="s">
        <v>33</v>
      </c>
      <c r="C41" s="43" t="s">
        <v>38</v>
      </c>
    </row>
    <row r="42" spans="1:4" s="29" customFormat="1">
      <c r="A42" s="36">
        <v>22</v>
      </c>
      <c r="B42" s="37" t="s">
        <v>37</v>
      </c>
      <c r="C42" s="48">
        <v>49016.35</v>
      </c>
    </row>
    <row r="43" spans="1:4" s="29" customFormat="1" ht="15">
      <c r="A43" s="36"/>
      <c r="B43" s="62" t="s">
        <v>39</v>
      </c>
      <c r="C43" s="62"/>
    </row>
    <row r="44" spans="1:4" s="29" customFormat="1" ht="28.5">
      <c r="A44" s="36">
        <v>21</v>
      </c>
      <c r="B44" s="37" t="s">
        <v>33</v>
      </c>
      <c r="C44" s="49" t="s">
        <v>39</v>
      </c>
    </row>
    <row r="45" spans="1:4" s="29" customFormat="1">
      <c r="A45" s="36">
        <v>22</v>
      </c>
      <c r="B45" s="37" t="s">
        <v>35</v>
      </c>
      <c r="C45" s="48">
        <v>153536.03</v>
      </c>
    </row>
    <row r="46" spans="1:4" s="29" customFormat="1" ht="15">
      <c r="A46" s="36"/>
      <c r="B46" s="62" t="s">
        <v>40</v>
      </c>
      <c r="C46" s="62"/>
    </row>
    <row r="47" spans="1:4" s="29" customFormat="1">
      <c r="A47" s="36">
        <v>21</v>
      </c>
      <c r="B47" s="37" t="s">
        <v>33</v>
      </c>
      <c r="C47" s="43" t="s">
        <v>40</v>
      </c>
    </row>
    <row r="48" spans="1:4" s="29" customFormat="1">
      <c r="A48" s="36">
        <v>22</v>
      </c>
      <c r="B48" s="37" t="s">
        <v>35</v>
      </c>
      <c r="C48" s="48">
        <v>102161.05</v>
      </c>
    </row>
    <row r="49" spans="1:3" s="29" customFormat="1" ht="15">
      <c r="A49" s="36"/>
      <c r="B49" s="62" t="s">
        <v>41</v>
      </c>
      <c r="C49" s="62"/>
    </row>
    <row r="50" spans="1:3" s="29" customFormat="1">
      <c r="A50" s="36">
        <v>21</v>
      </c>
      <c r="B50" s="37" t="s">
        <v>33</v>
      </c>
      <c r="C50" s="43" t="s">
        <v>41</v>
      </c>
    </row>
    <row r="51" spans="1:3" s="29" customFormat="1">
      <c r="A51" s="36">
        <v>22</v>
      </c>
      <c r="B51" s="37" t="s">
        <v>35</v>
      </c>
      <c r="C51" s="48">
        <v>162365.39000000001</v>
      </c>
    </row>
    <row r="52" spans="1:3" s="29" customFormat="1" ht="15">
      <c r="A52" s="36"/>
      <c r="B52" s="62" t="s">
        <v>42</v>
      </c>
      <c r="C52" s="62"/>
    </row>
    <row r="53" spans="1:3" s="29" customFormat="1">
      <c r="A53" s="36">
        <v>21</v>
      </c>
      <c r="B53" s="37" t="s">
        <v>33</v>
      </c>
      <c r="C53" s="43" t="s">
        <v>42</v>
      </c>
    </row>
    <row r="54" spans="1:3" s="29" customFormat="1">
      <c r="A54" s="36">
        <v>22</v>
      </c>
      <c r="B54" s="37" t="s">
        <v>35</v>
      </c>
      <c r="C54" s="48">
        <v>59918.51</v>
      </c>
    </row>
    <row r="55" spans="1:3" s="29" customFormat="1" ht="15">
      <c r="A55" s="36"/>
      <c r="B55" s="62" t="s">
        <v>43</v>
      </c>
      <c r="C55" s="62"/>
    </row>
    <row r="56" spans="1:3" s="29" customFormat="1">
      <c r="A56" s="36">
        <v>21</v>
      </c>
      <c r="B56" s="37" t="s">
        <v>33</v>
      </c>
      <c r="C56" s="43" t="s">
        <v>43</v>
      </c>
    </row>
    <row r="57" spans="1:3" s="29" customFormat="1">
      <c r="A57" s="36">
        <v>22</v>
      </c>
      <c r="B57" s="37" t="s">
        <v>35</v>
      </c>
      <c r="C57" s="48">
        <v>209627.64</v>
      </c>
    </row>
    <row r="58" spans="1:3" s="29" customFormat="1" ht="15">
      <c r="A58" s="36"/>
      <c r="B58" s="62" t="s">
        <v>44</v>
      </c>
      <c r="C58" s="62"/>
    </row>
    <row r="59" spans="1:3" s="29" customFormat="1">
      <c r="A59" s="36">
        <v>21</v>
      </c>
      <c r="B59" s="37" t="s">
        <v>33</v>
      </c>
      <c r="C59" s="43" t="s">
        <v>45</v>
      </c>
    </row>
    <row r="60" spans="1:3" s="29" customFormat="1">
      <c r="A60" s="36">
        <v>22</v>
      </c>
      <c r="B60" s="37" t="s">
        <v>35</v>
      </c>
      <c r="C60" s="48">
        <v>8226.89</v>
      </c>
    </row>
    <row r="61" spans="1:3" s="29" customFormat="1" ht="15">
      <c r="A61" s="36"/>
      <c r="B61" s="62" t="s">
        <v>46</v>
      </c>
      <c r="C61" s="62"/>
    </row>
    <row r="62" spans="1:3" s="29" customFormat="1" ht="28.5">
      <c r="A62" s="36">
        <v>21</v>
      </c>
      <c r="B62" s="37" t="s">
        <v>33</v>
      </c>
      <c r="C62" s="47" t="s">
        <v>46</v>
      </c>
    </row>
    <row r="63" spans="1:3" s="29" customFormat="1">
      <c r="A63" s="36">
        <v>22</v>
      </c>
      <c r="B63" s="37" t="s">
        <v>35</v>
      </c>
      <c r="C63" s="48">
        <v>46576.31</v>
      </c>
    </row>
    <row r="64" spans="1:3" s="29" customFormat="1" ht="15">
      <c r="A64" s="36"/>
      <c r="B64" s="62" t="s">
        <v>47</v>
      </c>
      <c r="C64" s="62"/>
    </row>
    <row r="65" spans="1:3" s="29" customFormat="1">
      <c r="A65" s="36">
        <v>21</v>
      </c>
      <c r="B65" s="37" t="s">
        <v>33</v>
      </c>
      <c r="C65" s="43" t="s">
        <v>47</v>
      </c>
    </row>
    <row r="66" spans="1:3" s="29" customFormat="1">
      <c r="A66" s="36">
        <v>22</v>
      </c>
      <c r="B66" s="37" t="s">
        <v>35</v>
      </c>
      <c r="C66" s="48">
        <v>3646.47</v>
      </c>
    </row>
    <row r="67" spans="1:3" s="29" customFormat="1" ht="15">
      <c r="A67" s="36"/>
      <c r="B67" s="62" t="s">
        <v>48</v>
      </c>
      <c r="C67" s="62"/>
    </row>
    <row r="68" spans="1:3" s="29" customFormat="1">
      <c r="A68" s="36">
        <v>21</v>
      </c>
      <c r="B68" s="37" t="s">
        <v>33</v>
      </c>
      <c r="C68" s="43" t="s">
        <v>48</v>
      </c>
    </row>
    <row r="69" spans="1:3" s="29" customFormat="1">
      <c r="A69" s="36">
        <v>22</v>
      </c>
      <c r="B69" s="37" t="s">
        <v>35</v>
      </c>
      <c r="C69" s="48">
        <v>718323.9</v>
      </c>
    </row>
    <row r="70" spans="1:3" s="29" customFormat="1" ht="15">
      <c r="A70" s="36"/>
      <c r="B70" s="62" t="s">
        <v>49</v>
      </c>
      <c r="C70" s="62"/>
    </row>
    <row r="71" spans="1:3" s="29" customFormat="1">
      <c r="A71" s="36">
        <v>21</v>
      </c>
      <c r="B71" s="37" t="s">
        <v>33</v>
      </c>
      <c r="C71" s="43" t="s">
        <v>49</v>
      </c>
    </row>
    <row r="72" spans="1:3" s="29" customFormat="1">
      <c r="A72" s="36">
        <v>22</v>
      </c>
      <c r="B72" s="37" t="s">
        <v>35</v>
      </c>
      <c r="C72" s="48">
        <v>9571.24</v>
      </c>
    </row>
    <row r="73" spans="1:3" s="29" customFormat="1" ht="15">
      <c r="A73" s="36"/>
      <c r="B73" s="60" t="s">
        <v>50</v>
      </c>
      <c r="C73" s="60"/>
    </row>
    <row r="74" spans="1:3" s="29" customFormat="1" ht="15">
      <c r="A74" s="36">
        <v>27</v>
      </c>
      <c r="B74" s="37" t="s">
        <v>51</v>
      </c>
      <c r="C74" s="40" t="s">
        <v>11</v>
      </c>
    </row>
    <row r="75" spans="1:3" s="29" customFormat="1" ht="15">
      <c r="A75" s="36">
        <v>28</v>
      </c>
      <c r="B75" s="37" t="s">
        <v>52</v>
      </c>
      <c r="C75" s="40" t="s">
        <v>11</v>
      </c>
    </row>
    <row r="76" spans="1:3" s="29" customFormat="1" ht="15">
      <c r="A76" s="36">
        <v>29</v>
      </c>
      <c r="B76" s="37" t="s">
        <v>53</v>
      </c>
      <c r="C76" s="40" t="s">
        <v>11</v>
      </c>
    </row>
    <row r="77" spans="1:3" s="29" customFormat="1" ht="15">
      <c r="A77" s="36">
        <v>30</v>
      </c>
      <c r="B77" s="37" t="s">
        <v>54</v>
      </c>
      <c r="C77" s="40" t="s">
        <v>11</v>
      </c>
    </row>
    <row r="78" spans="1:3" s="29" customFormat="1" ht="15">
      <c r="A78" s="36"/>
      <c r="B78" s="59" t="s">
        <v>55</v>
      </c>
      <c r="C78" s="59"/>
    </row>
    <row r="79" spans="1:3" s="29" customFormat="1" ht="15">
      <c r="A79" s="36">
        <v>31</v>
      </c>
      <c r="B79" s="37" t="s">
        <v>56</v>
      </c>
      <c r="C79" s="40" t="s">
        <v>11</v>
      </c>
    </row>
    <row r="80" spans="1:3" s="29" customFormat="1" ht="15">
      <c r="A80" s="36">
        <v>32</v>
      </c>
      <c r="B80" s="37" t="s">
        <v>12</v>
      </c>
      <c r="C80" s="40" t="s">
        <v>11</v>
      </c>
    </row>
    <row r="81" spans="1:3" s="29" customFormat="1">
      <c r="A81" s="36">
        <v>33</v>
      </c>
      <c r="B81" s="37" t="s">
        <v>13</v>
      </c>
      <c r="C81" s="41">
        <f>171204.59+74986.35</f>
        <v>246190.94</v>
      </c>
    </row>
    <row r="82" spans="1:3" s="29" customFormat="1" ht="15">
      <c r="A82" s="36">
        <v>34</v>
      </c>
      <c r="B82" s="37" t="s">
        <v>26</v>
      </c>
      <c r="C82" s="40" t="s">
        <v>11</v>
      </c>
    </row>
    <row r="83" spans="1:3" s="29" customFormat="1" ht="15">
      <c r="A83" s="36">
        <v>35</v>
      </c>
      <c r="B83" s="37" t="s">
        <v>57</v>
      </c>
      <c r="C83" s="40" t="s">
        <v>11</v>
      </c>
    </row>
    <row r="84" spans="1:3" s="29" customFormat="1">
      <c r="A84" s="36">
        <v>36</v>
      </c>
      <c r="B84" s="37" t="s">
        <v>58</v>
      </c>
      <c r="C84" s="41">
        <f>C104+C126</f>
        <v>357600.7</v>
      </c>
    </row>
    <row r="85" spans="1:3" s="29" customFormat="1">
      <c r="A85" s="36"/>
      <c r="B85" s="50"/>
      <c r="C85" s="43"/>
    </row>
    <row r="86" spans="1:3" s="29" customFormat="1" ht="15">
      <c r="A86" s="36"/>
      <c r="B86" s="59" t="s">
        <v>59</v>
      </c>
      <c r="C86" s="59"/>
    </row>
    <row r="87" spans="1:3" s="29" customFormat="1" ht="15">
      <c r="A87" s="36"/>
      <c r="B87" s="35" t="s">
        <v>60</v>
      </c>
      <c r="C87" s="43"/>
    </row>
    <row r="88" spans="1:3" s="29" customFormat="1">
      <c r="A88" s="36">
        <v>37</v>
      </c>
      <c r="B88" s="37" t="s">
        <v>61</v>
      </c>
      <c r="C88" s="43" t="s">
        <v>60</v>
      </c>
    </row>
    <row r="89" spans="1:3" s="29" customFormat="1">
      <c r="A89" s="36">
        <v>38</v>
      </c>
      <c r="B89" s="37" t="s">
        <v>62</v>
      </c>
      <c r="C89" s="43" t="s">
        <v>63</v>
      </c>
    </row>
    <row r="90" spans="1:3" s="29" customFormat="1" ht="15">
      <c r="A90" s="36">
        <v>39</v>
      </c>
      <c r="B90" s="37" t="s">
        <v>64</v>
      </c>
      <c r="C90" s="40" t="s">
        <v>11</v>
      </c>
    </row>
    <row r="91" spans="1:3" s="29" customFormat="1" ht="15">
      <c r="A91" s="36">
        <v>40</v>
      </c>
      <c r="B91" s="37" t="s">
        <v>65</v>
      </c>
      <c r="C91" s="40" t="s">
        <v>11</v>
      </c>
    </row>
    <row r="92" spans="1:3" s="29" customFormat="1" ht="15">
      <c r="A92" s="36">
        <v>41</v>
      </c>
      <c r="B92" s="37" t="s">
        <v>66</v>
      </c>
      <c r="C92" s="40" t="s">
        <v>11</v>
      </c>
    </row>
    <row r="93" spans="1:3" s="29" customFormat="1" ht="15">
      <c r="A93" s="36">
        <v>42</v>
      </c>
      <c r="B93" s="37" t="s">
        <v>67</v>
      </c>
      <c r="C93" s="40" t="s">
        <v>11</v>
      </c>
    </row>
    <row r="94" spans="1:3" s="29" customFormat="1" ht="15">
      <c r="A94" s="36">
        <v>43</v>
      </c>
      <c r="B94" s="37" t="s">
        <v>68</v>
      </c>
      <c r="C94" s="40" t="s">
        <v>11</v>
      </c>
    </row>
    <row r="95" spans="1:3" s="29" customFormat="1" ht="15">
      <c r="A95" s="36">
        <v>44</v>
      </c>
      <c r="B95" s="37" t="s">
        <v>69</v>
      </c>
      <c r="C95" s="40" t="s">
        <v>11</v>
      </c>
    </row>
    <row r="96" spans="1:3" s="29" customFormat="1" ht="24.75">
      <c r="A96" s="36">
        <v>45</v>
      </c>
      <c r="B96" s="51" t="s">
        <v>70</v>
      </c>
      <c r="C96" s="40" t="s">
        <v>11</v>
      </c>
    </row>
    <row r="97" spans="1:4" s="29" customFormat="1" ht="24.75">
      <c r="A97" s="36">
        <v>46</v>
      </c>
      <c r="B97" s="51" t="s">
        <v>71</v>
      </c>
      <c r="C97" s="40" t="s">
        <v>11</v>
      </c>
    </row>
    <row r="98" spans="1:4" s="29" customFormat="1" ht="15">
      <c r="A98" s="36"/>
      <c r="B98" s="35" t="s">
        <v>72</v>
      </c>
      <c r="C98" s="43"/>
    </row>
    <row r="99" spans="1:4" s="29" customFormat="1">
      <c r="A99" s="36">
        <v>37</v>
      </c>
      <c r="B99" s="37" t="s">
        <v>61</v>
      </c>
      <c r="C99" s="43" t="s">
        <v>72</v>
      </c>
    </row>
    <row r="100" spans="1:4" s="29" customFormat="1">
      <c r="A100" s="36">
        <v>38</v>
      </c>
      <c r="B100" s="37" t="s">
        <v>62</v>
      </c>
      <c r="C100" s="43" t="s">
        <v>73</v>
      </c>
    </row>
    <row r="101" spans="1:4" s="29" customFormat="1">
      <c r="A101" s="36">
        <v>39</v>
      </c>
      <c r="B101" s="37" t="s">
        <v>64</v>
      </c>
      <c r="C101" s="43">
        <f>316680+8683</f>
        <v>325363</v>
      </c>
    </row>
    <row r="102" spans="1:4" s="29" customFormat="1">
      <c r="A102" s="36">
        <v>40</v>
      </c>
      <c r="B102" s="37" t="s">
        <v>65</v>
      </c>
      <c r="C102" s="41">
        <v>1175328.1000000001</v>
      </c>
      <c r="D102" s="28"/>
    </row>
    <row r="103" spans="1:4" s="29" customFormat="1">
      <c r="A103" s="36">
        <v>41</v>
      </c>
      <c r="B103" s="37" t="s">
        <v>66</v>
      </c>
      <c r="C103" s="41">
        <f>7127.98+1095615.74</f>
        <v>1102743.72</v>
      </c>
      <c r="D103" s="28"/>
    </row>
    <row r="104" spans="1:4" s="29" customFormat="1">
      <c r="A104" s="36">
        <v>42</v>
      </c>
      <c r="B104" s="37" t="s">
        <v>67</v>
      </c>
      <c r="C104" s="41">
        <v>243862.71</v>
      </c>
      <c r="D104" s="52"/>
    </row>
    <row r="105" spans="1:4" s="29" customFormat="1">
      <c r="A105" s="36">
        <v>43</v>
      </c>
      <c r="B105" s="37" t="s">
        <v>68</v>
      </c>
      <c r="C105" s="41">
        <v>1175328.1000000001</v>
      </c>
      <c r="D105" s="28"/>
    </row>
    <row r="106" spans="1:4" s="29" customFormat="1">
      <c r="A106" s="36">
        <v>44</v>
      </c>
      <c r="B106" s="37" t="s">
        <v>69</v>
      </c>
      <c r="C106" s="41">
        <f>1175328.1+84026.66-121759.98</f>
        <v>1137594.78</v>
      </c>
      <c r="D106" s="28"/>
    </row>
    <row r="107" spans="1:4" s="29" customFormat="1" ht="24">
      <c r="A107" s="36">
        <v>45</v>
      </c>
      <c r="B107" s="51" t="s">
        <v>70</v>
      </c>
      <c r="C107" s="41">
        <v>121759.98</v>
      </c>
      <c r="D107" s="28"/>
    </row>
    <row r="108" spans="1:4" s="29" customFormat="1" ht="24.75">
      <c r="A108" s="36">
        <v>46</v>
      </c>
      <c r="B108" s="51" t="s">
        <v>71</v>
      </c>
      <c r="C108" s="40" t="s">
        <v>11</v>
      </c>
      <c r="D108" s="28"/>
    </row>
    <row r="109" spans="1:4" s="29" customFormat="1" ht="15">
      <c r="A109" s="36"/>
      <c r="B109" s="35" t="s">
        <v>74</v>
      </c>
      <c r="C109" s="43"/>
      <c r="D109" s="28"/>
    </row>
    <row r="110" spans="1:4" s="29" customFormat="1">
      <c r="A110" s="36">
        <v>37</v>
      </c>
      <c r="B110" s="37" t="s">
        <v>61</v>
      </c>
      <c r="C110" s="43" t="s">
        <v>75</v>
      </c>
      <c r="D110" s="28"/>
    </row>
    <row r="111" spans="1:4" s="29" customFormat="1">
      <c r="A111" s="36">
        <v>38</v>
      </c>
      <c r="B111" s="37" t="s">
        <v>62</v>
      </c>
      <c r="C111" s="43" t="s">
        <v>76</v>
      </c>
      <c r="D111" s="28"/>
    </row>
    <row r="112" spans="1:4" s="29" customFormat="1" ht="15">
      <c r="A112" s="36">
        <v>39</v>
      </c>
      <c r="B112" s="37" t="s">
        <v>64</v>
      </c>
      <c r="C112" s="40" t="s">
        <v>11</v>
      </c>
      <c r="D112" s="28"/>
    </row>
    <row r="113" spans="1:4" s="29" customFormat="1" ht="15">
      <c r="A113" s="36">
        <v>40</v>
      </c>
      <c r="B113" s="37" t="s">
        <v>65</v>
      </c>
      <c r="C113" s="40" t="s">
        <v>11</v>
      </c>
      <c r="D113" s="28"/>
    </row>
    <row r="114" spans="1:4" s="29" customFormat="1" ht="15">
      <c r="A114" s="36">
        <v>41</v>
      </c>
      <c r="B114" s="37" t="s">
        <v>66</v>
      </c>
      <c r="C114" s="40" t="s">
        <v>11</v>
      </c>
      <c r="D114" s="28"/>
    </row>
    <row r="115" spans="1:4" s="29" customFormat="1" ht="15">
      <c r="A115" s="36">
        <v>42</v>
      </c>
      <c r="B115" s="37" t="s">
        <v>67</v>
      </c>
      <c r="C115" s="40" t="s">
        <v>11</v>
      </c>
      <c r="D115" s="28"/>
    </row>
    <row r="116" spans="1:4" s="29" customFormat="1" ht="15">
      <c r="A116" s="36">
        <v>43</v>
      </c>
      <c r="B116" s="37" t="s">
        <v>68</v>
      </c>
      <c r="C116" s="40" t="s">
        <v>11</v>
      </c>
      <c r="D116" s="28"/>
    </row>
    <row r="117" spans="1:4" s="29" customFormat="1" ht="15">
      <c r="A117" s="36">
        <v>44</v>
      </c>
      <c r="B117" s="37" t="s">
        <v>69</v>
      </c>
      <c r="C117" s="40" t="s">
        <v>11</v>
      </c>
      <c r="D117" s="28"/>
    </row>
    <row r="118" spans="1:4" s="29" customFormat="1" ht="24.75">
      <c r="A118" s="36">
        <v>45</v>
      </c>
      <c r="B118" s="51" t="s">
        <v>70</v>
      </c>
      <c r="C118" s="40" t="s">
        <v>11</v>
      </c>
    </row>
    <row r="119" spans="1:4" s="29" customFormat="1" ht="24.75">
      <c r="A119" s="36">
        <v>46</v>
      </c>
      <c r="B119" s="51" t="s">
        <v>71</v>
      </c>
      <c r="C119" s="40" t="s">
        <v>11</v>
      </c>
    </row>
    <row r="120" spans="1:4" s="29" customFormat="1" ht="15">
      <c r="A120" s="33"/>
      <c r="B120" s="35" t="s">
        <v>77</v>
      </c>
      <c r="C120" s="32"/>
    </row>
    <row r="121" spans="1:4" s="29" customFormat="1">
      <c r="A121" s="36">
        <v>37</v>
      </c>
      <c r="B121" s="37" t="s">
        <v>61</v>
      </c>
      <c r="C121" s="43" t="s">
        <v>78</v>
      </c>
    </row>
    <row r="122" spans="1:4" s="29" customFormat="1">
      <c r="A122" s="36">
        <v>38</v>
      </c>
      <c r="B122" s="37" t="s">
        <v>62</v>
      </c>
      <c r="C122" s="43" t="s">
        <v>76</v>
      </c>
    </row>
    <row r="123" spans="1:4" s="29" customFormat="1">
      <c r="A123" s="36">
        <v>39</v>
      </c>
      <c r="B123" s="37" t="s">
        <v>64</v>
      </c>
      <c r="C123" s="43">
        <f>12845+12*12-37</f>
        <v>12952</v>
      </c>
    </row>
    <row r="124" spans="1:4" s="29" customFormat="1">
      <c r="A124" s="36">
        <v>40</v>
      </c>
      <c r="B124" s="37" t="s">
        <v>65</v>
      </c>
      <c r="C124" s="41">
        <v>633006.67000000004</v>
      </c>
    </row>
    <row r="125" spans="1:4" s="29" customFormat="1">
      <c r="A125" s="36">
        <v>41</v>
      </c>
      <c r="B125" s="37" t="s">
        <v>66</v>
      </c>
      <c r="C125" s="41">
        <f>584338.12+9298.37</f>
        <v>593636.49</v>
      </c>
    </row>
    <row r="126" spans="1:4" s="29" customFormat="1">
      <c r="A126" s="36">
        <v>42</v>
      </c>
      <c r="B126" s="37" t="s">
        <v>67</v>
      </c>
      <c r="C126" s="41">
        <v>113737.99</v>
      </c>
    </row>
    <row r="127" spans="1:4" s="29" customFormat="1">
      <c r="A127" s="36">
        <v>43</v>
      </c>
      <c r="B127" s="37" t="s">
        <v>68</v>
      </c>
      <c r="C127" s="41">
        <v>633006.67000000004</v>
      </c>
    </row>
    <row r="128" spans="1:4" s="29" customFormat="1">
      <c r="A128" s="36">
        <v>44</v>
      </c>
      <c r="B128" s="37" t="s">
        <v>69</v>
      </c>
      <c r="C128" s="41">
        <f>633006.67+47711.45-58385.2</f>
        <v>622332.92000000004</v>
      </c>
    </row>
    <row r="129" spans="1:3" s="29" customFormat="1" ht="24">
      <c r="A129" s="36">
        <v>45</v>
      </c>
      <c r="B129" s="51" t="s">
        <v>70</v>
      </c>
      <c r="C129" s="41">
        <v>58385.2</v>
      </c>
    </row>
    <row r="130" spans="1:3" s="29" customFormat="1" ht="24.75">
      <c r="A130" s="36">
        <v>46</v>
      </c>
      <c r="B130" s="51" t="s">
        <v>71</v>
      </c>
      <c r="C130" s="40" t="s">
        <v>11</v>
      </c>
    </row>
    <row r="131" spans="1:3" s="29" customFormat="1" ht="15">
      <c r="A131" s="36"/>
      <c r="B131" s="60" t="s">
        <v>79</v>
      </c>
      <c r="C131" s="60"/>
    </row>
    <row r="132" spans="1:3" s="29" customFormat="1" ht="15">
      <c r="A132" s="36">
        <v>47</v>
      </c>
      <c r="B132" s="37" t="s">
        <v>51</v>
      </c>
      <c r="C132" s="40" t="s">
        <v>11</v>
      </c>
    </row>
    <row r="133" spans="1:3" s="29" customFormat="1" ht="15">
      <c r="A133" s="36">
        <v>48</v>
      </c>
      <c r="B133" s="37" t="s">
        <v>52</v>
      </c>
      <c r="C133" s="40" t="s">
        <v>11</v>
      </c>
    </row>
    <row r="134" spans="1:3" s="29" customFormat="1" ht="15">
      <c r="A134" s="36">
        <v>49</v>
      </c>
      <c r="B134" s="37" t="s">
        <v>80</v>
      </c>
      <c r="C134" s="40" t="s">
        <v>11</v>
      </c>
    </row>
    <row r="135" spans="1:3" s="29" customFormat="1" ht="15">
      <c r="A135" s="36">
        <v>50</v>
      </c>
      <c r="B135" s="37" t="s">
        <v>54</v>
      </c>
      <c r="C135" s="40" t="s">
        <v>11</v>
      </c>
    </row>
    <row r="136" spans="1:3" s="29" customFormat="1" ht="15">
      <c r="A136" s="53"/>
      <c r="B136" s="61" t="s">
        <v>81</v>
      </c>
      <c r="C136" s="61"/>
    </row>
    <row r="137" spans="1:3" s="29" customFormat="1">
      <c r="A137" s="53">
        <v>51</v>
      </c>
      <c r="B137" s="54" t="s">
        <v>82</v>
      </c>
      <c r="C137" s="55">
        <v>17</v>
      </c>
    </row>
    <row r="138" spans="1:3" s="29" customFormat="1">
      <c r="A138" s="53">
        <v>52</v>
      </c>
      <c r="B138" s="54" t="s">
        <v>83</v>
      </c>
      <c r="C138" s="55">
        <v>6</v>
      </c>
    </row>
    <row r="139" spans="1:3" s="29" customFormat="1" ht="24">
      <c r="A139" s="53">
        <v>53</v>
      </c>
      <c r="B139" s="56" t="s">
        <v>102</v>
      </c>
      <c r="C139" s="57">
        <v>102097.56</v>
      </c>
    </row>
    <row r="140" spans="1:3" s="29" customFormat="1">
      <c r="A140" s="27"/>
      <c r="B140" s="58"/>
      <c r="C140" s="28"/>
    </row>
  </sheetData>
  <mergeCells count="21">
    <mergeCell ref="B58:C58"/>
    <mergeCell ref="B4:C4"/>
    <mergeCell ref="B10:C10"/>
    <mergeCell ref="B33:C33"/>
    <mergeCell ref="B34:C34"/>
    <mergeCell ref="B37:C37"/>
    <mergeCell ref="B40:C40"/>
    <mergeCell ref="B43:C43"/>
    <mergeCell ref="B46:C46"/>
    <mergeCell ref="B49:C49"/>
    <mergeCell ref="B52:C52"/>
    <mergeCell ref="B55:C55"/>
    <mergeCell ref="B86:C86"/>
    <mergeCell ref="B131:C131"/>
    <mergeCell ref="B136:C136"/>
    <mergeCell ref="B61:C61"/>
    <mergeCell ref="B64:C64"/>
    <mergeCell ref="B67:C67"/>
    <mergeCell ref="B70:C70"/>
    <mergeCell ref="B73:C73"/>
    <mergeCell ref="B78:C78"/>
  </mergeCells>
  <pageMargins left="0.23622047244094491" right="0.19685039370078741" top="0.39370078740157483" bottom="0.39370078740157483" header="0.23622047244094491" footer="0.39370078740157483"/>
  <pageSetup paperSize="9" scale="89" fitToWidth="0" fitToHeight="0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8"/>
  <sheetViews>
    <sheetView workbookViewId="0"/>
  </sheetViews>
  <sheetFormatPr defaultColWidth="8.75" defaultRowHeight="14.25"/>
  <cols>
    <col min="1" max="1" width="5.5" style="1" customWidth="1"/>
    <col min="2" max="2" width="49.75" customWidth="1"/>
    <col min="3" max="3" width="44" customWidth="1"/>
    <col min="4" max="4" width="14.125" style="2" customWidth="1"/>
    <col min="5" max="5" width="15.875" customWidth="1"/>
    <col min="6" max="1024" width="10.75" customWidth="1"/>
    <col min="1025" max="1025" width="8.75" customWidth="1"/>
  </cols>
  <sheetData>
    <row r="4" spans="1:3" ht="15.75">
      <c r="B4" s="68" t="s">
        <v>85</v>
      </c>
      <c r="C4" s="68"/>
    </row>
    <row r="5" spans="1:3" ht="15">
      <c r="B5" s="3"/>
    </row>
    <row r="6" spans="1:3" ht="15">
      <c r="A6" s="4" t="s">
        <v>0</v>
      </c>
      <c r="B6" s="5" t="s">
        <v>1</v>
      </c>
      <c r="C6" s="6" t="s">
        <v>2</v>
      </c>
    </row>
    <row r="7" spans="1:3">
      <c r="A7" s="7">
        <v>1</v>
      </c>
      <c r="B7" s="8" t="s">
        <v>3</v>
      </c>
      <c r="C7" s="9" t="s">
        <v>86</v>
      </c>
    </row>
    <row r="8" spans="1:3">
      <c r="A8" s="7">
        <v>2</v>
      </c>
      <c r="B8" s="8" t="s">
        <v>5</v>
      </c>
      <c r="C8" s="9" t="s">
        <v>87</v>
      </c>
    </row>
    <row r="9" spans="1:3">
      <c r="A9" s="7">
        <v>3</v>
      </c>
      <c r="B9" s="8" t="s">
        <v>7</v>
      </c>
      <c r="C9" s="9" t="s">
        <v>88</v>
      </c>
    </row>
    <row r="10" spans="1:3">
      <c r="A10" s="7"/>
      <c r="B10" s="69" t="s">
        <v>9</v>
      </c>
      <c r="C10" s="69"/>
    </row>
    <row r="11" spans="1:3" ht="15">
      <c r="A11" s="4" t="s">
        <v>0</v>
      </c>
      <c r="B11" s="5" t="s">
        <v>1</v>
      </c>
      <c r="C11" s="6" t="s">
        <v>2</v>
      </c>
    </row>
    <row r="12" spans="1:3" ht="15">
      <c r="A12" s="7">
        <v>4</v>
      </c>
      <c r="B12" s="8" t="s">
        <v>10</v>
      </c>
      <c r="C12" s="10" t="s">
        <v>11</v>
      </c>
    </row>
    <row r="13" spans="1:3" ht="15">
      <c r="A13" s="7">
        <v>5</v>
      </c>
      <c r="B13" s="8" t="s">
        <v>12</v>
      </c>
      <c r="C13" s="11" t="s">
        <v>11</v>
      </c>
    </row>
    <row r="14" spans="1:3">
      <c r="A14" s="7">
        <v>6</v>
      </c>
      <c r="B14" s="8" t="s">
        <v>13</v>
      </c>
      <c r="C14" s="12">
        <v>204453.34</v>
      </c>
    </row>
    <row r="15" spans="1:3">
      <c r="A15" s="7">
        <v>7</v>
      </c>
      <c r="B15" s="13" t="s">
        <v>14</v>
      </c>
      <c r="C15" s="12">
        <v>1867229.12</v>
      </c>
    </row>
    <row r="16" spans="1:3">
      <c r="A16" s="7"/>
      <c r="B16" s="8" t="s">
        <v>15</v>
      </c>
      <c r="C16" s="14"/>
    </row>
    <row r="17" spans="1:3">
      <c r="A17" s="7">
        <v>8</v>
      </c>
      <c r="B17" s="8" t="s">
        <v>16</v>
      </c>
      <c r="C17" s="12">
        <f>C15-C18-C19</f>
        <v>1156690.3800000001</v>
      </c>
    </row>
    <row r="18" spans="1:3">
      <c r="A18" s="7">
        <v>9</v>
      </c>
      <c r="B18" s="8" t="s">
        <v>17</v>
      </c>
      <c r="C18" s="12">
        <v>9182.74</v>
      </c>
    </row>
    <row r="19" spans="1:3">
      <c r="A19" s="7">
        <v>10</v>
      </c>
      <c r="B19" s="8" t="s">
        <v>18</v>
      </c>
      <c r="C19" s="12">
        <v>701356</v>
      </c>
    </row>
    <row r="20" spans="1:3">
      <c r="A20" s="7">
        <v>11</v>
      </c>
      <c r="B20" s="8" t="s">
        <v>19</v>
      </c>
      <c r="C20" s="12">
        <v>1814411.73</v>
      </c>
    </row>
    <row r="21" spans="1:3">
      <c r="A21" s="7"/>
      <c r="B21" s="8" t="s">
        <v>15</v>
      </c>
      <c r="C21" s="14"/>
    </row>
    <row r="22" spans="1:3" ht="24">
      <c r="A22" s="7">
        <v>12</v>
      </c>
      <c r="B22" s="15" t="s">
        <v>89</v>
      </c>
      <c r="C22" s="12">
        <v>1814411.73</v>
      </c>
    </row>
    <row r="23" spans="1:3" ht="24.75">
      <c r="A23" s="7">
        <v>13</v>
      </c>
      <c r="B23" s="15" t="s">
        <v>90</v>
      </c>
      <c r="C23" s="11" t="s">
        <v>11</v>
      </c>
    </row>
    <row r="24" spans="1:3" ht="15">
      <c r="A24" s="7">
        <v>14</v>
      </c>
      <c r="B24" s="8" t="s">
        <v>22</v>
      </c>
      <c r="C24" s="11" t="s">
        <v>11</v>
      </c>
    </row>
    <row r="25" spans="1:3" ht="15">
      <c r="A25" s="7">
        <v>15</v>
      </c>
      <c r="B25" s="8" t="s">
        <v>23</v>
      </c>
      <c r="C25" s="11" t="s">
        <v>11</v>
      </c>
    </row>
    <row r="26" spans="1:3" ht="15">
      <c r="A26" s="7">
        <v>16</v>
      </c>
      <c r="B26" s="8" t="s">
        <v>24</v>
      </c>
      <c r="C26" s="11" t="s">
        <v>11</v>
      </c>
    </row>
    <row r="27" spans="1:3" ht="15">
      <c r="A27" s="7">
        <v>17</v>
      </c>
      <c r="B27" s="8" t="s">
        <v>91</v>
      </c>
      <c r="C27" s="11" t="s">
        <v>11</v>
      </c>
    </row>
    <row r="28" spans="1:3" ht="15">
      <c r="A28" s="7">
        <v>18</v>
      </c>
      <c r="B28" s="8" t="s">
        <v>26</v>
      </c>
      <c r="C28" s="11" t="s">
        <v>11</v>
      </c>
    </row>
    <row r="29" spans="1:3">
      <c r="A29" s="7">
        <v>19</v>
      </c>
      <c r="B29" s="8" t="s">
        <v>27</v>
      </c>
      <c r="C29" s="14" t="s">
        <v>11</v>
      </c>
    </row>
    <row r="30" spans="1:3">
      <c r="A30" s="7">
        <v>20</v>
      </c>
      <c r="B30" s="8" t="s">
        <v>30</v>
      </c>
      <c r="C30" s="12">
        <v>257270.74</v>
      </c>
    </row>
    <row r="31" spans="1:3">
      <c r="A31" s="7"/>
      <c r="B31" s="69" t="s">
        <v>31</v>
      </c>
      <c r="C31" s="69"/>
    </row>
    <row r="32" spans="1:3" ht="15">
      <c r="A32" s="7"/>
      <c r="B32" s="66" t="s">
        <v>32</v>
      </c>
      <c r="C32" s="66"/>
    </row>
    <row r="33" spans="1:5">
      <c r="A33" s="7">
        <v>21</v>
      </c>
      <c r="B33" s="8" t="s">
        <v>33</v>
      </c>
      <c r="C33" s="16" t="s">
        <v>34</v>
      </c>
    </row>
    <row r="34" spans="1:5">
      <c r="A34" s="7">
        <v>22</v>
      </c>
      <c r="B34" s="8" t="s">
        <v>35</v>
      </c>
      <c r="C34" s="17">
        <v>313133.78000000003</v>
      </c>
      <c r="D34" s="18">
        <v>277811.21000000002</v>
      </c>
      <c r="E34" s="19">
        <f>C34-D34</f>
        <v>35322.570000000007</v>
      </c>
    </row>
    <row r="35" spans="1:5" ht="15">
      <c r="A35" s="7"/>
      <c r="B35" s="66" t="s">
        <v>36</v>
      </c>
      <c r="C35" s="66"/>
      <c r="D35" s="18"/>
      <c r="E35" s="19"/>
    </row>
    <row r="36" spans="1:5">
      <c r="A36" s="7">
        <v>21</v>
      </c>
      <c r="B36" s="8" t="s">
        <v>33</v>
      </c>
      <c r="C36" s="14" t="s">
        <v>36</v>
      </c>
      <c r="D36" s="18"/>
      <c r="E36" s="19"/>
    </row>
    <row r="37" spans="1:5">
      <c r="A37" s="7">
        <v>22</v>
      </c>
      <c r="B37" s="8" t="s">
        <v>37</v>
      </c>
      <c r="C37" s="17">
        <v>113240.35</v>
      </c>
      <c r="D37" s="18">
        <v>301389.28000000003</v>
      </c>
      <c r="E37" s="19">
        <f>C37-D37</f>
        <v>-188148.93000000002</v>
      </c>
    </row>
    <row r="38" spans="1:5" ht="15">
      <c r="A38" s="7"/>
      <c r="B38" s="66" t="s">
        <v>38</v>
      </c>
      <c r="C38" s="66"/>
      <c r="D38" s="18"/>
      <c r="E38" s="19"/>
    </row>
    <row r="39" spans="1:5">
      <c r="A39" s="7">
        <v>21</v>
      </c>
      <c r="B39" s="8" t="s">
        <v>33</v>
      </c>
      <c r="C39" s="14" t="s">
        <v>38</v>
      </c>
      <c r="D39" s="18"/>
      <c r="E39" s="19"/>
    </row>
    <row r="40" spans="1:5">
      <c r="A40" s="7">
        <v>22</v>
      </c>
      <c r="B40" s="8" t="s">
        <v>37</v>
      </c>
      <c r="C40" s="17">
        <v>18160.91</v>
      </c>
      <c r="D40" s="18">
        <v>50231.55</v>
      </c>
      <c r="E40" s="19">
        <f>C40-D40</f>
        <v>-32070.640000000003</v>
      </c>
    </row>
    <row r="41" spans="1:5" ht="15">
      <c r="A41" s="7"/>
      <c r="B41" s="66" t="s">
        <v>92</v>
      </c>
      <c r="C41" s="66"/>
      <c r="D41" s="18"/>
      <c r="E41" s="19"/>
    </row>
    <row r="42" spans="1:5" ht="28.5">
      <c r="A42" s="7">
        <v>21</v>
      </c>
      <c r="B42" s="8" t="s">
        <v>33</v>
      </c>
      <c r="C42" s="20" t="s">
        <v>92</v>
      </c>
      <c r="D42" s="18"/>
      <c r="E42" s="19"/>
    </row>
    <row r="43" spans="1:5">
      <c r="A43" s="7">
        <v>22</v>
      </c>
      <c r="B43" s="8" t="s">
        <v>35</v>
      </c>
      <c r="C43" s="17">
        <v>48490.67</v>
      </c>
      <c r="D43" s="18">
        <v>406978.04</v>
      </c>
      <c r="E43" s="19">
        <f>C43-D43</f>
        <v>-358487.37</v>
      </c>
    </row>
    <row r="44" spans="1:5" ht="15">
      <c r="A44" s="7"/>
      <c r="B44" s="66" t="s">
        <v>93</v>
      </c>
      <c r="C44" s="66"/>
      <c r="D44" s="18"/>
      <c r="E44" s="19"/>
    </row>
    <row r="45" spans="1:5">
      <c r="A45" s="7">
        <v>21</v>
      </c>
      <c r="B45" s="8" t="s">
        <v>33</v>
      </c>
      <c r="C45" s="14" t="s">
        <v>40</v>
      </c>
      <c r="D45" s="18"/>
      <c r="E45" s="19"/>
    </row>
    <row r="46" spans="1:5">
      <c r="A46" s="7">
        <v>22</v>
      </c>
      <c r="B46" s="8" t="s">
        <v>35</v>
      </c>
      <c r="C46" s="17">
        <v>106266.36</v>
      </c>
      <c r="D46" s="21" t="s">
        <v>94</v>
      </c>
      <c r="E46" s="19"/>
    </row>
    <row r="47" spans="1:5" ht="15">
      <c r="A47" s="7"/>
      <c r="B47" s="66" t="s">
        <v>41</v>
      </c>
      <c r="C47" s="66"/>
      <c r="D47" s="18"/>
      <c r="E47" s="19"/>
    </row>
    <row r="48" spans="1:5">
      <c r="A48" s="7">
        <v>21</v>
      </c>
      <c r="B48" s="8" t="s">
        <v>33</v>
      </c>
      <c r="C48" s="14" t="s">
        <v>41</v>
      </c>
      <c r="D48" s="18"/>
      <c r="E48" s="19"/>
    </row>
    <row r="49" spans="1:5">
      <c r="A49" s="7">
        <v>22</v>
      </c>
      <c r="B49" s="8" t="s">
        <v>35</v>
      </c>
      <c r="C49" s="17">
        <v>177458.15</v>
      </c>
      <c r="D49" s="18">
        <v>123016.03</v>
      </c>
      <c r="E49" s="19">
        <f>C49-D49</f>
        <v>54442.119999999995</v>
      </c>
    </row>
    <row r="50" spans="1:5" ht="15">
      <c r="A50" s="7"/>
      <c r="B50" s="66" t="s">
        <v>42</v>
      </c>
      <c r="C50" s="66"/>
      <c r="D50" s="18"/>
      <c r="E50" s="19"/>
    </row>
    <row r="51" spans="1:5">
      <c r="A51" s="7">
        <v>21</v>
      </c>
      <c r="B51" s="8" t="s">
        <v>33</v>
      </c>
      <c r="C51" s="14" t="s">
        <v>42</v>
      </c>
      <c r="D51" s="18"/>
      <c r="E51" s="19"/>
    </row>
    <row r="52" spans="1:5">
      <c r="A52" s="7">
        <v>22</v>
      </c>
      <c r="B52" s="8" t="s">
        <v>35</v>
      </c>
      <c r="C52" s="17">
        <v>3405.17</v>
      </c>
      <c r="D52" s="18">
        <v>50231.55</v>
      </c>
      <c r="E52" s="19">
        <f>C52-D52</f>
        <v>-46826.380000000005</v>
      </c>
    </row>
    <row r="53" spans="1:5" ht="15">
      <c r="A53" s="7"/>
      <c r="B53" s="66" t="s">
        <v>43</v>
      </c>
      <c r="C53" s="66"/>
      <c r="D53" s="18"/>
      <c r="E53" s="19"/>
    </row>
    <row r="54" spans="1:5">
      <c r="A54" s="7">
        <v>21</v>
      </c>
      <c r="B54" s="8" t="s">
        <v>33</v>
      </c>
      <c r="C54" s="14" t="s">
        <v>43</v>
      </c>
      <c r="D54" s="18"/>
      <c r="E54" s="19"/>
    </row>
    <row r="55" spans="1:5">
      <c r="A55" s="7">
        <v>22</v>
      </c>
      <c r="B55" s="8" t="s">
        <v>35</v>
      </c>
      <c r="C55" s="17">
        <v>213565.48</v>
      </c>
      <c r="D55" s="18">
        <v>304464.68</v>
      </c>
      <c r="E55" s="19">
        <f>C55-D55</f>
        <v>-90899.199999999983</v>
      </c>
    </row>
    <row r="56" spans="1:5" ht="15">
      <c r="A56" s="7"/>
      <c r="B56" s="66" t="s">
        <v>95</v>
      </c>
      <c r="C56" s="66"/>
      <c r="D56" s="18"/>
      <c r="E56" s="19"/>
    </row>
    <row r="57" spans="1:5">
      <c r="A57" s="7">
        <v>21</v>
      </c>
      <c r="B57" s="8" t="s">
        <v>33</v>
      </c>
      <c r="C57" s="14" t="s">
        <v>95</v>
      </c>
      <c r="D57" s="18"/>
      <c r="E57" s="19"/>
    </row>
    <row r="58" spans="1:5">
      <c r="A58" s="7">
        <v>22</v>
      </c>
      <c r="B58" s="8" t="s">
        <v>35</v>
      </c>
      <c r="C58" s="17">
        <v>21668.36</v>
      </c>
      <c r="D58" s="18"/>
      <c r="E58" s="19">
        <f>C58-D58</f>
        <v>21668.36</v>
      </c>
    </row>
    <row r="59" spans="1:5" ht="15">
      <c r="A59" s="7"/>
      <c r="B59" s="66" t="s">
        <v>96</v>
      </c>
      <c r="C59" s="66"/>
      <c r="D59" s="18"/>
      <c r="E59" s="19"/>
    </row>
    <row r="60" spans="1:5">
      <c r="A60" s="7">
        <v>21</v>
      </c>
      <c r="B60" s="8" t="s">
        <v>33</v>
      </c>
      <c r="C60" s="14" t="s">
        <v>96</v>
      </c>
      <c r="D60" s="18"/>
      <c r="E60" s="19"/>
    </row>
    <row r="61" spans="1:5">
      <c r="A61" s="7">
        <v>22</v>
      </c>
      <c r="B61" s="8" t="s">
        <v>35</v>
      </c>
      <c r="C61" s="17">
        <v>9182.74</v>
      </c>
      <c r="D61" s="18"/>
      <c r="E61" s="19">
        <f>C61-D61</f>
        <v>9182.74</v>
      </c>
    </row>
    <row r="62" spans="1:5" ht="15">
      <c r="A62" s="7"/>
      <c r="B62" s="66" t="s">
        <v>48</v>
      </c>
      <c r="C62" s="66"/>
      <c r="D62" s="18"/>
      <c r="E62" s="19"/>
    </row>
    <row r="63" spans="1:5">
      <c r="A63" s="7">
        <v>21</v>
      </c>
      <c r="B63" s="8" t="s">
        <v>33</v>
      </c>
      <c r="C63" s="14" t="s">
        <v>48</v>
      </c>
      <c r="D63" s="18"/>
      <c r="E63" s="19"/>
    </row>
    <row r="64" spans="1:5">
      <c r="A64" s="7">
        <v>22</v>
      </c>
      <c r="B64" s="8" t="s">
        <v>35</v>
      </c>
      <c r="C64" s="17">
        <v>701356</v>
      </c>
      <c r="D64" s="18">
        <v>707342.18</v>
      </c>
      <c r="E64" s="19">
        <f>C64-D64</f>
        <v>-5986.1800000000512</v>
      </c>
    </row>
    <row r="65" spans="1:5" ht="15">
      <c r="A65" s="7"/>
      <c r="B65" s="66" t="s">
        <v>49</v>
      </c>
      <c r="C65" s="66"/>
      <c r="D65" s="18"/>
      <c r="E65" s="22"/>
    </row>
    <row r="66" spans="1:5">
      <c r="A66" s="7">
        <v>21</v>
      </c>
      <c r="B66" s="8" t="s">
        <v>33</v>
      </c>
      <c r="C66" s="14" t="s">
        <v>97</v>
      </c>
      <c r="D66" s="18"/>
      <c r="E66" s="22"/>
    </row>
    <row r="67" spans="1:5">
      <c r="A67" s="7">
        <v>22</v>
      </c>
      <c r="B67" s="8" t="s">
        <v>35</v>
      </c>
      <c r="C67" s="17">
        <v>141310.67000000001</v>
      </c>
      <c r="D67" s="18"/>
      <c r="E67" s="22"/>
    </row>
    <row r="68" spans="1:5">
      <c r="A68" s="7"/>
      <c r="C68" s="8" t="s">
        <v>98</v>
      </c>
      <c r="D68" s="18"/>
      <c r="E68" s="22">
        <v>-8201.07</v>
      </c>
    </row>
    <row r="69" spans="1:5">
      <c r="A69" s="7"/>
      <c r="B69" s="8"/>
      <c r="C69" s="17" t="s">
        <v>99</v>
      </c>
      <c r="D69" s="18"/>
      <c r="E69" s="22">
        <v>-6150.8</v>
      </c>
    </row>
    <row r="70" spans="1:5" ht="47.45" customHeight="1">
      <c r="A70" s="7"/>
      <c r="B70" s="8"/>
      <c r="C70" s="17"/>
      <c r="D70" s="18"/>
      <c r="E70" s="23">
        <f>SUM(E34:E69)</f>
        <v>-616154.78</v>
      </c>
    </row>
    <row r="71" spans="1:5" ht="15">
      <c r="A71" s="7"/>
      <c r="B71" s="65" t="s">
        <v>50</v>
      </c>
      <c r="C71" s="65"/>
    </row>
    <row r="72" spans="1:5" ht="15">
      <c r="A72" s="7">
        <v>27</v>
      </c>
      <c r="B72" s="8" t="s">
        <v>51</v>
      </c>
      <c r="C72" s="11" t="s">
        <v>11</v>
      </c>
    </row>
    <row r="73" spans="1:5" ht="15">
      <c r="A73" s="7">
        <v>28</v>
      </c>
      <c r="B73" s="8" t="s">
        <v>52</v>
      </c>
      <c r="C73" s="11" t="s">
        <v>11</v>
      </c>
    </row>
    <row r="74" spans="1:5" ht="15">
      <c r="A74" s="7">
        <v>29</v>
      </c>
      <c r="B74" s="8" t="s">
        <v>53</v>
      </c>
      <c r="C74" s="11" t="s">
        <v>11</v>
      </c>
    </row>
    <row r="75" spans="1:5" ht="15">
      <c r="A75" s="7">
        <v>30</v>
      </c>
      <c r="B75" s="8" t="s">
        <v>54</v>
      </c>
      <c r="C75" s="11" t="s">
        <v>11</v>
      </c>
    </row>
    <row r="76" spans="1:5" ht="15">
      <c r="A76" s="7"/>
      <c r="B76" s="67" t="s">
        <v>55</v>
      </c>
      <c r="C76" s="67"/>
    </row>
    <row r="77" spans="1:5" ht="15">
      <c r="A77" s="7">
        <v>31</v>
      </c>
      <c r="B77" s="8" t="s">
        <v>56</v>
      </c>
      <c r="C77" s="11" t="s">
        <v>11</v>
      </c>
    </row>
    <row r="78" spans="1:5" ht="15">
      <c r="A78" s="7">
        <v>32</v>
      </c>
      <c r="B78" s="8" t="s">
        <v>12</v>
      </c>
      <c r="C78" s="11" t="s">
        <v>11</v>
      </c>
    </row>
    <row r="79" spans="1:5">
      <c r="A79" s="7">
        <v>33</v>
      </c>
      <c r="B79" s="8" t="s">
        <v>13</v>
      </c>
      <c r="C79" s="12">
        <v>190528.9</v>
      </c>
    </row>
    <row r="80" spans="1:5" ht="15">
      <c r="A80" s="7">
        <v>34</v>
      </c>
      <c r="B80" s="8" t="s">
        <v>26</v>
      </c>
      <c r="C80" s="11" t="s">
        <v>11</v>
      </c>
    </row>
    <row r="81" spans="1:3" ht="15">
      <c r="A81" s="7">
        <v>35</v>
      </c>
      <c r="B81" s="8" t="s">
        <v>57</v>
      </c>
      <c r="C81" s="11" t="s">
        <v>11</v>
      </c>
    </row>
    <row r="82" spans="1:3">
      <c r="A82" s="7">
        <v>36</v>
      </c>
      <c r="B82" s="8" t="s">
        <v>58</v>
      </c>
      <c r="C82" s="12">
        <v>239749.13</v>
      </c>
    </row>
    <row r="83" spans="1:3">
      <c r="A83" s="7"/>
      <c r="B83" s="24"/>
      <c r="C83" s="14"/>
    </row>
    <row r="84" spans="1:3" ht="15">
      <c r="A84" s="7"/>
      <c r="B84" s="67" t="s">
        <v>59</v>
      </c>
      <c r="C84" s="67"/>
    </row>
    <row r="85" spans="1:3" ht="15">
      <c r="A85" s="7"/>
      <c r="B85" s="25" t="s">
        <v>60</v>
      </c>
      <c r="C85" s="14"/>
    </row>
    <row r="86" spans="1:3">
      <c r="A86" s="7">
        <v>37</v>
      </c>
      <c r="B86" s="8" t="s">
        <v>61</v>
      </c>
      <c r="C86" s="14" t="s">
        <v>60</v>
      </c>
    </row>
    <row r="87" spans="1:3">
      <c r="A87" s="7">
        <v>38</v>
      </c>
      <c r="B87" s="8" t="s">
        <v>62</v>
      </c>
      <c r="C87" s="14" t="s">
        <v>63</v>
      </c>
    </row>
    <row r="88" spans="1:3" ht="15">
      <c r="A88" s="7">
        <v>39</v>
      </c>
      <c r="B88" s="8" t="s">
        <v>64</v>
      </c>
      <c r="C88" s="11" t="s">
        <v>11</v>
      </c>
    </row>
    <row r="89" spans="1:3" ht="15">
      <c r="A89" s="7">
        <v>40</v>
      </c>
      <c r="B89" s="8" t="s">
        <v>65</v>
      </c>
      <c r="C89" s="11" t="s">
        <v>11</v>
      </c>
    </row>
    <row r="90" spans="1:3" ht="15">
      <c r="A90" s="7">
        <v>41</v>
      </c>
      <c r="B90" s="8" t="s">
        <v>66</v>
      </c>
      <c r="C90" s="11" t="s">
        <v>11</v>
      </c>
    </row>
    <row r="91" spans="1:3" ht="15">
      <c r="A91" s="7">
        <v>42</v>
      </c>
      <c r="B91" s="8" t="s">
        <v>67</v>
      </c>
      <c r="C91" s="11" t="s">
        <v>11</v>
      </c>
    </row>
    <row r="92" spans="1:3" ht="15">
      <c r="A92" s="7">
        <v>43</v>
      </c>
      <c r="B92" s="8" t="s">
        <v>68</v>
      </c>
      <c r="C92" s="11" t="s">
        <v>11</v>
      </c>
    </row>
    <row r="93" spans="1:3" ht="15">
      <c r="A93" s="7">
        <v>44</v>
      </c>
      <c r="B93" s="8" t="s">
        <v>69</v>
      </c>
      <c r="C93" s="11" t="s">
        <v>11</v>
      </c>
    </row>
    <row r="94" spans="1:3" ht="24.75">
      <c r="A94" s="7">
        <v>45</v>
      </c>
      <c r="B94" s="15" t="s">
        <v>70</v>
      </c>
      <c r="C94" s="11" t="s">
        <v>11</v>
      </c>
    </row>
    <row r="95" spans="1:3" ht="24.75">
      <c r="A95" s="7">
        <v>46</v>
      </c>
      <c r="B95" s="15" t="s">
        <v>100</v>
      </c>
      <c r="C95" s="11" t="s">
        <v>11</v>
      </c>
    </row>
    <row r="96" spans="1:3" ht="15">
      <c r="A96" s="7"/>
      <c r="B96" s="25" t="s">
        <v>72</v>
      </c>
      <c r="C96" s="14"/>
    </row>
    <row r="97" spans="1:3">
      <c r="A97" s="7">
        <v>37</v>
      </c>
      <c r="B97" s="8" t="s">
        <v>61</v>
      </c>
      <c r="C97" s="14" t="s">
        <v>72</v>
      </c>
    </row>
    <row r="98" spans="1:3">
      <c r="A98" s="7">
        <v>38</v>
      </c>
      <c r="B98" s="8" t="s">
        <v>62</v>
      </c>
      <c r="C98" s="14" t="s">
        <v>73</v>
      </c>
    </row>
    <row r="99" spans="1:3">
      <c r="A99" s="7">
        <v>39</v>
      </c>
      <c r="B99" s="8" t="s">
        <v>64</v>
      </c>
      <c r="C99" s="14">
        <v>520472</v>
      </c>
    </row>
    <row r="100" spans="1:3">
      <c r="A100" s="7">
        <v>40</v>
      </c>
      <c r="B100" s="8" t="s">
        <v>65</v>
      </c>
      <c r="C100" s="12">
        <v>1209930.43</v>
      </c>
    </row>
    <row r="101" spans="1:3">
      <c r="A101" s="7">
        <v>41</v>
      </c>
      <c r="B101" s="8" t="s">
        <v>66</v>
      </c>
      <c r="C101" s="12">
        <v>1175705.72</v>
      </c>
    </row>
    <row r="102" spans="1:3">
      <c r="A102" s="7">
        <v>42</v>
      </c>
      <c r="B102" s="8" t="s">
        <v>67</v>
      </c>
      <c r="C102" s="12">
        <v>166706.75</v>
      </c>
    </row>
    <row r="103" spans="1:3">
      <c r="A103" s="7">
        <v>43</v>
      </c>
      <c r="B103" s="8" t="s">
        <v>68</v>
      </c>
      <c r="C103" s="12">
        <v>1454720.53</v>
      </c>
    </row>
    <row r="104" spans="1:3">
      <c r="A104" s="7">
        <v>44</v>
      </c>
      <c r="B104" s="8" t="s">
        <v>69</v>
      </c>
      <c r="C104" s="12">
        <v>1275487.33</v>
      </c>
    </row>
    <row r="105" spans="1:3" ht="24">
      <c r="A105" s="7">
        <v>45</v>
      </c>
      <c r="B105" s="15" t="s">
        <v>70</v>
      </c>
      <c r="C105" s="12">
        <f>C103-C104</f>
        <v>179233.19999999995</v>
      </c>
    </row>
    <row r="106" spans="1:3" ht="24">
      <c r="A106" s="7">
        <v>46</v>
      </c>
      <c r="B106" s="15" t="s">
        <v>100</v>
      </c>
      <c r="C106" s="12">
        <v>0</v>
      </c>
    </row>
    <row r="107" spans="1:3" ht="15">
      <c r="A107" s="7"/>
      <c r="B107" s="25" t="s">
        <v>74</v>
      </c>
      <c r="C107" s="14"/>
    </row>
    <row r="108" spans="1:3">
      <c r="A108" s="7">
        <v>37</v>
      </c>
      <c r="B108" s="8" t="s">
        <v>61</v>
      </c>
      <c r="C108" s="14" t="s">
        <v>75</v>
      </c>
    </row>
    <row r="109" spans="1:3">
      <c r="A109" s="7">
        <v>38</v>
      </c>
      <c r="B109" s="8" t="s">
        <v>62</v>
      </c>
      <c r="C109" s="14" t="s">
        <v>76</v>
      </c>
    </row>
    <row r="110" spans="1:3" ht="15">
      <c r="A110" s="7">
        <v>39</v>
      </c>
      <c r="B110" s="8" t="s">
        <v>64</v>
      </c>
      <c r="C110" s="11" t="s">
        <v>11</v>
      </c>
    </row>
    <row r="111" spans="1:3" ht="15">
      <c r="A111" s="7">
        <v>40</v>
      </c>
      <c r="B111" s="8" t="s">
        <v>65</v>
      </c>
      <c r="C111" s="11" t="s">
        <v>11</v>
      </c>
    </row>
    <row r="112" spans="1:3" ht="15">
      <c r="A112" s="7">
        <v>41</v>
      </c>
      <c r="B112" s="8" t="s">
        <v>66</v>
      </c>
      <c r="C112" s="11" t="s">
        <v>11</v>
      </c>
    </row>
    <row r="113" spans="1:3" ht="15">
      <c r="A113" s="7">
        <v>42</v>
      </c>
      <c r="B113" s="8" t="s">
        <v>67</v>
      </c>
      <c r="C113" s="11" t="s">
        <v>11</v>
      </c>
    </row>
    <row r="114" spans="1:3" ht="15">
      <c r="A114" s="7">
        <v>43</v>
      </c>
      <c r="B114" s="8" t="s">
        <v>68</v>
      </c>
      <c r="C114" s="11" t="s">
        <v>11</v>
      </c>
    </row>
    <row r="115" spans="1:3" ht="15">
      <c r="A115" s="7">
        <v>44</v>
      </c>
      <c r="B115" s="8" t="s">
        <v>69</v>
      </c>
      <c r="C115" s="11" t="s">
        <v>11</v>
      </c>
    </row>
    <row r="116" spans="1:3" ht="24.75">
      <c r="A116" s="7">
        <v>45</v>
      </c>
      <c r="B116" s="15" t="s">
        <v>70</v>
      </c>
      <c r="C116" s="11" t="s">
        <v>11</v>
      </c>
    </row>
    <row r="117" spans="1:3" ht="24.75">
      <c r="A117" s="7">
        <v>46</v>
      </c>
      <c r="B117" s="15" t="s">
        <v>100</v>
      </c>
      <c r="C117" s="11" t="s">
        <v>11</v>
      </c>
    </row>
    <row r="118" spans="1:3" ht="15">
      <c r="A118" s="4"/>
      <c r="B118" s="25" t="s">
        <v>77</v>
      </c>
      <c r="C118" s="14"/>
    </row>
    <row r="119" spans="1:3">
      <c r="A119" s="7">
        <v>37</v>
      </c>
      <c r="B119" s="8" t="s">
        <v>61</v>
      </c>
      <c r="C119" s="14" t="s">
        <v>78</v>
      </c>
    </row>
    <row r="120" spans="1:3">
      <c r="A120" s="7">
        <v>38</v>
      </c>
      <c r="B120" s="8" t="s">
        <v>62</v>
      </c>
      <c r="C120" s="14" t="s">
        <v>76</v>
      </c>
    </row>
    <row r="121" spans="1:3">
      <c r="A121" s="7">
        <v>39</v>
      </c>
      <c r="B121" s="8" t="s">
        <v>64</v>
      </c>
      <c r="C121" s="14">
        <v>12254</v>
      </c>
    </row>
    <row r="122" spans="1:3">
      <c r="A122" s="7">
        <v>40</v>
      </c>
      <c r="B122" s="8" t="s">
        <v>65</v>
      </c>
      <c r="C122" s="12">
        <v>530129.69999999995</v>
      </c>
    </row>
    <row r="123" spans="1:3">
      <c r="A123" s="7">
        <v>41</v>
      </c>
      <c r="B123" s="8" t="s">
        <v>66</v>
      </c>
      <c r="C123" s="12">
        <v>515134.18</v>
      </c>
    </row>
    <row r="124" spans="1:3">
      <c r="A124" s="7">
        <v>42</v>
      </c>
      <c r="B124" s="8" t="s">
        <v>67</v>
      </c>
      <c r="C124" s="12">
        <v>73042.38</v>
      </c>
    </row>
    <row r="125" spans="1:3">
      <c r="A125" s="7">
        <v>43</v>
      </c>
      <c r="B125" s="8" t="s">
        <v>68</v>
      </c>
      <c r="C125" s="12">
        <v>513713.73</v>
      </c>
    </row>
    <row r="126" spans="1:3">
      <c r="A126" s="7">
        <v>44</v>
      </c>
      <c r="B126" s="8" t="s">
        <v>69</v>
      </c>
      <c r="C126" s="12">
        <v>513713.73</v>
      </c>
    </row>
    <row r="127" spans="1:3" ht="24">
      <c r="A127" s="7">
        <v>45</v>
      </c>
      <c r="B127" s="15" t="s">
        <v>70</v>
      </c>
      <c r="C127" s="12">
        <v>0</v>
      </c>
    </row>
    <row r="128" spans="1:3" ht="24">
      <c r="A128" s="7">
        <v>46</v>
      </c>
      <c r="B128" s="15" t="s">
        <v>100</v>
      </c>
      <c r="C128" s="12">
        <v>0</v>
      </c>
    </row>
    <row r="129" spans="1:3" ht="15">
      <c r="A129" s="7"/>
      <c r="B129" s="65" t="s">
        <v>79</v>
      </c>
      <c r="C129" s="65"/>
    </row>
    <row r="130" spans="1:3" ht="15">
      <c r="A130" s="7">
        <v>47</v>
      </c>
      <c r="B130" s="8" t="s">
        <v>51</v>
      </c>
      <c r="C130" s="11" t="s">
        <v>11</v>
      </c>
    </row>
    <row r="131" spans="1:3" ht="15">
      <c r="A131" s="7">
        <v>48</v>
      </c>
      <c r="B131" s="8" t="s">
        <v>52</v>
      </c>
      <c r="C131" s="11" t="s">
        <v>11</v>
      </c>
    </row>
    <row r="132" spans="1:3" ht="15">
      <c r="A132" s="7">
        <v>49</v>
      </c>
      <c r="B132" s="8" t="s">
        <v>80</v>
      </c>
      <c r="C132" s="11" t="s">
        <v>11</v>
      </c>
    </row>
    <row r="133" spans="1:3" ht="15">
      <c r="A133" s="7">
        <v>50</v>
      </c>
      <c r="B133" s="8" t="s">
        <v>54</v>
      </c>
      <c r="C133" s="11" t="s">
        <v>11</v>
      </c>
    </row>
    <row r="134" spans="1:3" ht="15">
      <c r="A134" s="7"/>
      <c r="B134" s="65" t="s">
        <v>81</v>
      </c>
      <c r="C134" s="65"/>
    </row>
    <row r="135" spans="1:3">
      <c r="A135" s="7">
        <v>51</v>
      </c>
      <c r="B135" s="8" t="s">
        <v>82</v>
      </c>
      <c r="C135" s="14">
        <v>7</v>
      </c>
    </row>
    <row r="136" spans="1:3">
      <c r="A136" s="7">
        <v>52</v>
      </c>
      <c r="B136" s="8" t="s">
        <v>83</v>
      </c>
      <c r="C136" s="14">
        <v>3</v>
      </c>
    </row>
    <row r="137" spans="1:3" ht="24">
      <c r="A137" s="7">
        <v>53</v>
      </c>
      <c r="B137" s="15" t="s">
        <v>84</v>
      </c>
      <c r="C137" s="12">
        <v>77892.009999999995</v>
      </c>
    </row>
    <row r="138" spans="1:3">
      <c r="B138" s="26"/>
    </row>
  </sheetData>
  <mergeCells count="20">
    <mergeCell ref="B56:C56"/>
    <mergeCell ref="B4:C4"/>
    <mergeCell ref="B10:C10"/>
    <mergeCell ref="B31:C31"/>
    <mergeCell ref="B32:C32"/>
    <mergeCell ref="B35:C35"/>
    <mergeCell ref="B38:C38"/>
    <mergeCell ref="B41:C41"/>
    <mergeCell ref="B44:C44"/>
    <mergeCell ref="B47:C47"/>
    <mergeCell ref="B50:C50"/>
    <mergeCell ref="B53:C53"/>
    <mergeCell ref="B129:C129"/>
    <mergeCell ref="B134:C134"/>
    <mergeCell ref="B59:C59"/>
    <mergeCell ref="B62:C62"/>
    <mergeCell ref="B65:C65"/>
    <mergeCell ref="B71:C71"/>
    <mergeCell ref="B76:C76"/>
    <mergeCell ref="B84:C84"/>
  </mergeCells>
  <pageMargins left="0.24291338582677208" right="0.28622047244094506" top="0.42480314960629906" bottom="1.181102362204725" header="0.22834645669291306" footer="0.78740157480314998"/>
  <pageSetup paperSize="0" scale="93" fitToWidth="0" fitToHeight="0" pageOrder="overThenDown" orientation="landscape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4.25"/>
  <cols>
    <col min="1" max="1" width="10.75" customWidth="1"/>
    <col min="2" max="2" width="8.75" customWidth="1"/>
  </cols>
  <sheetData/>
  <pageMargins left="0.24291338582677208" right="0.28622047244094506" top="0.42480314960629906" bottom="1.181102362204725" header="0.22834645669291306" footer="0.78740157480314998"/>
  <pageSetup paperSize="0" scale="93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Юзиков Дима</cp:lastModifiedBy>
  <cp:revision>5</cp:revision>
  <cp:lastPrinted>2020-03-24T11:58:29Z</cp:lastPrinted>
  <dcterms:created xsi:type="dcterms:W3CDTF">2009-04-16T11:32:48Z</dcterms:created>
  <dcterms:modified xsi:type="dcterms:W3CDTF">2020-03-31T05:48:38Z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